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四国中央市バドミントン協会\youkou kekka\mikkusuopun\kekka\"/>
    </mc:Choice>
  </mc:AlternateContent>
  <xr:revisionPtr revIDLastSave="0" documentId="13_ncr:1_{72080A9E-3BB6-4A0B-A7B4-2B310A77EE19}" xr6:coauthVersionLast="47" xr6:coauthVersionMax="47" xr10:uidLastSave="{00000000-0000-0000-0000-000000000000}"/>
  <bookViews>
    <workbookView xWindow="-108" yWindow="-108" windowWidth="23256" windowHeight="12456" tabRatio="759" xr2:uid="{00000000-000D-0000-FFFF-FFFF00000000}"/>
  </bookViews>
  <sheets>
    <sheet name="結果" sheetId="156" r:id="rId1"/>
  </sheets>
  <definedNames>
    <definedName name="_xlnm.Print_Area" localSheetId="0">結果!$A$1:$BI$381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59" i="156" l="1"/>
  <c r="AK15" i="156" s="1"/>
  <c r="AA258" i="156"/>
  <c r="AK14" i="156" s="1"/>
  <c r="AA256" i="156"/>
  <c r="AK6" i="156" s="1"/>
  <c r="AA255" i="156"/>
  <c r="AK5" i="156" s="1"/>
  <c r="AB163" i="156"/>
  <c r="AB15" i="156" s="1"/>
  <c r="AB162" i="156"/>
  <c r="AB14" i="156" s="1"/>
  <c r="AB160" i="156"/>
  <c r="AB6" i="156" s="1"/>
  <c r="AB159" i="156"/>
  <c r="AB5" i="156" s="1"/>
  <c r="AA343" i="156"/>
  <c r="AS15" i="156" s="1"/>
  <c r="AA342" i="156"/>
  <c r="AS14" i="156" s="1"/>
  <c r="AA340" i="156"/>
  <c r="AS6" i="156" s="1"/>
  <c r="AA339" i="156"/>
  <c r="AS5" i="156" s="1"/>
  <c r="Z87" i="156"/>
  <c r="M15" i="156" s="1"/>
  <c r="Z86" i="156"/>
  <c r="M14" i="156" s="1"/>
  <c r="Z84" i="156"/>
  <c r="M6" i="156" s="1"/>
  <c r="Z83" i="156"/>
  <c r="M5" i="156" s="1"/>
  <c r="AA40" i="156"/>
  <c r="C15" i="156" s="1"/>
  <c r="AA39" i="156"/>
  <c r="C14" i="156" s="1"/>
  <c r="AA37" i="156"/>
  <c r="C6" i="156" s="1"/>
  <c r="AA36" i="156"/>
  <c r="C5" i="156" s="1"/>
  <c r="S40" i="156"/>
  <c r="B15" i="156" s="1"/>
  <c r="S39" i="156"/>
  <c r="B14" i="156" s="1"/>
  <c r="S37" i="156"/>
  <c r="B6" i="156" s="1"/>
  <c r="S36" i="156"/>
  <c r="B5" i="156" s="1"/>
  <c r="S87" i="156"/>
  <c r="G15" i="156" s="1"/>
  <c r="S86" i="156"/>
  <c r="G14" i="156" s="1"/>
  <c r="S84" i="156"/>
  <c r="G6" i="156" s="1"/>
  <c r="S83" i="156"/>
  <c r="G5" i="156" s="1"/>
  <c r="S259" i="156"/>
  <c r="AJ15" i="156" s="1"/>
  <c r="S258" i="156"/>
  <c r="AJ14" i="156" s="1"/>
  <c r="S256" i="156"/>
  <c r="AJ6" i="156" s="1"/>
  <c r="S255" i="156"/>
  <c r="AJ5" i="156" s="1"/>
  <c r="U163" i="156"/>
  <c r="V15" i="156" s="1"/>
  <c r="U162" i="156"/>
  <c r="V14" i="156" s="1"/>
  <c r="U160" i="156"/>
  <c r="V6" i="156" s="1"/>
  <c r="U159" i="156"/>
  <c r="V5" i="156" s="1"/>
  <c r="S343" i="156"/>
  <c r="AM15" i="156" s="1"/>
  <c r="S342" i="156"/>
  <c r="AM14" i="156" s="1"/>
  <c r="S340" i="156"/>
  <c r="AM6" i="156" s="1"/>
  <c r="S339" i="156"/>
  <c r="AM5" i="156" s="1"/>
  <c r="AQ205" i="156"/>
  <c r="AQ204" i="156"/>
  <c r="AS203" i="156"/>
  <c r="AQ203" i="156"/>
  <c r="N378" i="156" l="1"/>
  <c r="L378" i="156"/>
  <c r="M378" i="156" s="1"/>
  <c r="K378" i="156"/>
  <c r="J378" i="156"/>
  <c r="H378" i="156"/>
  <c r="I378" i="156" s="1"/>
  <c r="F378" i="156"/>
  <c r="D378" i="156"/>
  <c r="E378" i="156" s="1"/>
  <c r="N377" i="156"/>
  <c r="L377" i="156"/>
  <c r="M377" i="156" s="1"/>
  <c r="K377" i="156"/>
  <c r="J377" i="156"/>
  <c r="H377" i="156"/>
  <c r="I377" i="156" s="1"/>
  <c r="F377" i="156"/>
  <c r="D377" i="156"/>
  <c r="N376" i="156"/>
  <c r="L376" i="156"/>
  <c r="M376" i="156" s="1"/>
  <c r="J376" i="156"/>
  <c r="H376" i="156"/>
  <c r="I376" i="156" s="1"/>
  <c r="F376" i="156"/>
  <c r="D376" i="156"/>
  <c r="E376" i="156" s="1"/>
  <c r="Q375" i="156"/>
  <c r="O378" i="156" s="1"/>
  <c r="J375" i="156"/>
  <c r="H375" i="156"/>
  <c r="I375" i="156" s="1"/>
  <c r="G378" i="156" s="1"/>
  <c r="G375" i="156"/>
  <c r="F375" i="156"/>
  <c r="D375" i="156"/>
  <c r="E375" i="156" s="1"/>
  <c r="Q374" i="156"/>
  <c r="O377" i="156" s="1"/>
  <c r="J374" i="156"/>
  <c r="H374" i="156"/>
  <c r="I374" i="156" s="1"/>
  <c r="G377" i="156" s="1"/>
  <c r="G374" i="156"/>
  <c r="F374" i="156"/>
  <c r="D374" i="156"/>
  <c r="E374" i="156" s="1"/>
  <c r="S373" i="156"/>
  <c r="O376" i="156" s="1"/>
  <c r="Q373" i="156"/>
  <c r="J373" i="156"/>
  <c r="H373" i="156"/>
  <c r="F373" i="156"/>
  <c r="D373" i="156"/>
  <c r="E373" i="156" s="1"/>
  <c r="Q372" i="156"/>
  <c r="M372" i="156"/>
  <c r="K375" i="156" s="1"/>
  <c r="F372" i="156"/>
  <c r="D372" i="156"/>
  <c r="E372" i="156" s="1"/>
  <c r="Q371" i="156"/>
  <c r="M371" i="156"/>
  <c r="K374" i="156" s="1"/>
  <c r="F371" i="156"/>
  <c r="D371" i="156"/>
  <c r="E371" i="156" s="1"/>
  <c r="S370" i="156"/>
  <c r="K376" i="156" s="1"/>
  <c r="Q370" i="156"/>
  <c r="O370" i="156"/>
  <c r="K373" i="156" s="1"/>
  <c r="M370" i="156"/>
  <c r="F370" i="156"/>
  <c r="D370" i="156"/>
  <c r="Q369" i="156"/>
  <c r="M369" i="156"/>
  <c r="I369" i="156"/>
  <c r="G372" i="156" s="1"/>
  <c r="AE368" i="156"/>
  <c r="AD368" i="156"/>
  <c r="AB368" i="156"/>
  <c r="AA368" i="156"/>
  <c r="Q368" i="156"/>
  <c r="M368" i="156"/>
  <c r="I368" i="156"/>
  <c r="G371" i="156" s="1"/>
  <c r="S367" i="156"/>
  <c r="G376" i="156" s="1"/>
  <c r="Q367" i="156"/>
  <c r="O367" i="156"/>
  <c r="G373" i="156" s="1"/>
  <c r="M367" i="156"/>
  <c r="K367" i="156"/>
  <c r="G370" i="156" s="1"/>
  <c r="I367" i="156"/>
  <c r="P366" i="156"/>
  <c r="L366" i="156"/>
  <c r="H366" i="156"/>
  <c r="D366" i="156"/>
  <c r="P365" i="156"/>
  <c r="L365" i="156"/>
  <c r="H365" i="156"/>
  <c r="D365" i="156"/>
  <c r="AV363" i="156"/>
  <c r="AT363" i="156"/>
  <c r="AU363" i="156" s="1"/>
  <c r="AS363" i="156"/>
  <c r="AR363" i="156"/>
  <c r="AP363" i="156"/>
  <c r="AQ363" i="156" s="1"/>
  <c r="AN363" i="156"/>
  <c r="AL363" i="156"/>
  <c r="AM363" i="156" s="1"/>
  <c r="AV362" i="156"/>
  <c r="AT362" i="156"/>
  <c r="AU362" i="156" s="1"/>
  <c r="AS362" i="156"/>
  <c r="AR362" i="156"/>
  <c r="AP362" i="156"/>
  <c r="AQ362" i="156" s="1"/>
  <c r="AN362" i="156"/>
  <c r="AL362" i="156"/>
  <c r="AV361" i="156"/>
  <c r="AT361" i="156"/>
  <c r="AU361" i="156" s="1"/>
  <c r="AR361" i="156"/>
  <c r="AP361" i="156"/>
  <c r="AQ361" i="156" s="1"/>
  <c r="AN361" i="156"/>
  <c r="AL361" i="156"/>
  <c r="AY360" i="156"/>
  <c r="AW363" i="156" s="1"/>
  <c r="AR360" i="156"/>
  <c r="AP360" i="156"/>
  <c r="AQ360" i="156" s="1"/>
  <c r="AO363" i="156" s="1"/>
  <c r="AO360" i="156"/>
  <c r="AN360" i="156"/>
  <c r="AL360" i="156"/>
  <c r="AM360" i="156" s="1"/>
  <c r="AY359" i="156"/>
  <c r="AW362" i="156" s="1"/>
  <c r="AR359" i="156"/>
  <c r="AP359" i="156"/>
  <c r="AQ359" i="156" s="1"/>
  <c r="AO362" i="156" s="1"/>
  <c r="AO359" i="156"/>
  <c r="AN359" i="156"/>
  <c r="AL359" i="156"/>
  <c r="AM359" i="156" s="1"/>
  <c r="BA358" i="156"/>
  <c r="AW361" i="156" s="1"/>
  <c r="AY358" i="156"/>
  <c r="AR358" i="156"/>
  <c r="AP358" i="156"/>
  <c r="AQ358" i="156" s="1"/>
  <c r="AN358" i="156"/>
  <c r="AL358" i="156"/>
  <c r="AY357" i="156"/>
  <c r="AU357" i="156"/>
  <c r="AS360" i="156" s="1"/>
  <c r="AN357" i="156"/>
  <c r="AL357" i="156"/>
  <c r="AM357" i="156" s="1"/>
  <c r="AY356" i="156"/>
  <c r="AU356" i="156"/>
  <c r="AS359" i="156" s="1"/>
  <c r="AN356" i="156"/>
  <c r="AL356" i="156"/>
  <c r="BA355" i="156"/>
  <c r="AS361" i="156" s="1"/>
  <c r="AY355" i="156"/>
  <c r="AW355" i="156"/>
  <c r="AS358" i="156" s="1"/>
  <c r="AU355" i="156"/>
  <c r="AN355" i="156"/>
  <c r="AL355" i="156"/>
  <c r="AM355" i="156" s="1"/>
  <c r="AY354" i="156"/>
  <c r="AU354" i="156"/>
  <c r="AQ354" i="156"/>
  <c r="AO357" i="156" s="1"/>
  <c r="BM353" i="156"/>
  <c r="BL353" i="156"/>
  <c r="BJ353" i="156"/>
  <c r="BI353" i="156"/>
  <c r="AY353" i="156"/>
  <c r="AU353" i="156"/>
  <c r="AQ353" i="156"/>
  <c r="AO356" i="156" s="1"/>
  <c r="BA352" i="156"/>
  <c r="AO361" i="156" s="1"/>
  <c r="AY352" i="156"/>
  <c r="AW352" i="156"/>
  <c r="AO358" i="156" s="1"/>
  <c r="AU352" i="156"/>
  <c r="AS352" i="156"/>
  <c r="AO355" i="156" s="1"/>
  <c r="AQ352" i="156"/>
  <c r="AX351" i="156"/>
  <c r="AT351" i="156"/>
  <c r="AP351" i="156"/>
  <c r="AL351" i="156"/>
  <c r="AX350" i="156"/>
  <c r="AT350" i="156"/>
  <c r="AP350" i="156"/>
  <c r="AL350" i="156"/>
  <c r="N363" i="156"/>
  <c r="L363" i="156"/>
  <c r="M363" i="156" s="1"/>
  <c r="K363" i="156"/>
  <c r="J363" i="156"/>
  <c r="H363" i="156"/>
  <c r="I363" i="156" s="1"/>
  <c r="F363" i="156"/>
  <c r="D363" i="156"/>
  <c r="E363" i="156" s="1"/>
  <c r="N362" i="156"/>
  <c r="L362" i="156"/>
  <c r="M362" i="156" s="1"/>
  <c r="K362" i="156"/>
  <c r="J362" i="156"/>
  <c r="H362" i="156"/>
  <c r="I362" i="156" s="1"/>
  <c r="F362" i="156"/>
  <c r="D362" i="156"/>
  <c r="E362" i="156" s="1"/>
  <c r="N361" i="156"/>
  <c r="L361" i="156"/>
  <c r="M361" i="156" s="1"/>
  <c r="J361" i="156"/>
  <c r="H361" i="156"/>
  <c r="I361" i="156" s="1"/>
  <c r="F361" i="156"/>
  <c r="D361" i="156"/>
  <c r="Q360" i="156"/>
  <c r="O363" i="156" s="1"/>
  <c r="J360" i="156"/>
  <c r="H360" i="156"/>
  <c r="I360" i="156" s="1"/>
  <c r="G363" i="156" s="1"/>
  <c r="G360" i="156"/>
  <c r="F360" i="156"/>
  <c r="D360" i="156"/>
  <c r="E360" i="156" s="1"/>
  <c r="Q359" i="156"/>
  <c r="O362" i="156" s="1"/>
  <c r="J359" i="156"/>
  <c r="H359" i="156"/>
  <c r="I359" i="156" s="1"/>
  <c r="G362" i="156" s="1"/>
  <c r="G359" i="156"/>
  <c r="F359" i="156"/>
  <c r="D359" i="156"/>
  <c r="E359" i="156" s="1"/>
  <c r="S358" i="156"/>
  <c r="O361" i="156" s="1"/>
  <c r="Q358" i="156"/>
  <c r="J358" i="156"/>
  <c r="H358" i="156"/>
  <c r="I358" i="156" s="1"/>
  <c r="F358" i="156"/>
  <c r="D358" i="156"/>
  <c r="E358" i="156" s="1"/>
  <c r="Q357" i="156"/>
  <c r="M357" i="156"/>
  <c r="K360" i="156" s="1"/>
  <c r="F357" i="156"/>
  <c r="D357" i="156"/>
  <c r="E357" i="156" s="1"/>
  <c r="Q356" i="156"/>
  <c r="M356" i="156"/>
  <c r="K359" i="156" s="1"/>
  <c r="F356" i="156"/>
  <c r="D356" i="156"/>
  <c r="S355" i="156"/>
  <c r="K361" i="156" s="1"/>
  <c r="Q355" i="156"/>
  <c r="O355" i="156"/>
  <c r="K358" i="156" s="1"/>
  <c r="M355" i="156"/>
  <c r="F355" i="156"/>
  <c r="D355" i="156"/>
  <c r="E355" i="156" s="1"/>
  <c r="Q354" i="156"/>
  <c r="M354" i="156"/>
  <c r="I354" i="156"/>
  <c r="G357" i="156" s="1"/>
  <c r="AE353" i="156"/>
  <c r="AD353" i="156"/>
  <c r="AB353" i="156"/>
  <c r="AA353" i="156"/>
  <c r="Q353" i="156"/>
  <c r="M353" i="156"/>
  <c r="I353" i="156"/>
  <c r="G356" i="156" s="1"/>
  <c r="S352" i="156"/>
  <c r="G361" i="156" s="1"/>
  <c r="Q352" i="156"/>
  <c r="O352" i="156"/>
  <c r="G358" i="156" s="1"/>
  <c r="M352" i="156"/>
  <c r="K352" i="156"/>
  <c r="G355" i="156" s="1"/>
  <c r="I352" i="156"/>
  <c r="P351" i="156"/>
  <c r="L351" i="156"/>
  <c r="H351" i="156"/>
  <c r="D351" i="156"/>
  <c r="P350" i="156"/>
  <c r="L350" i="156"/>
  <c r="H350" i="156"/>
  <c r="D350" i="156"/>
  <c r="AV325" i="156"/>
  <c r="AT325" i="156"/>
  <c r="AU325" i="156" s="1"/>
  <c r="AS325" i="156"/>
  <c r="AR325" i="156"/>
  <c r="AP325" i="156"/>
  <c r="AQ325" i="156" s="1"/>
  <c r="AN325" i="156"/>
  <c r="AL325" i="156"/>
  <c r="AM325" i="156" s="1"/>
  <c r="AV324" i="156"/>
  <c r="AT324" i="156"/>
  <c r="AU324" i="156" s="1"/>
  <c r="AS324" i="156"/>
  <c r="AR324" i="156"/>
  <c r="AP324" i="156"/>
  <c r="AQ324" i="156" s="1"/>
  <c r="AN324" i="156"/>
  <c r="AL324" i="156"/>
  <c r="AM324" i="156" s="1"/>
  <c r="AV323" i="156"/>
  <c r="AT323" i="156"/>
  <c r="AU323" i="156" s="1"/>
  <c r="AR323" i="156"/>
  <c r="AP323" i="156"/>
  <c r="AQ323" i="156" s="1"/>
  <c r="AN323" i="156"/>
  <c r="AL323" i="156"/>
  <c r="AY322" i="156"/>
  <c r="AW325" i="156" s="1"/>
  <c r="AR322" i="156"/>
  <c r="AP322" i="156"/>
  <c r="AQ322" i="156" s="1"/>
  <c r="AO325" i="156" s="1"/>
  <c r="AO322" i="156"/>
  <c r="AN322" i="156"/>
  <c r="AL322" i="156"/>
  <c r="AM322" i="156" s="1"/>
  <c r="AY321" i="156"/>
  <c r="AW324" i="156" s="1"/>
  <c r="AR321" i="156"/>
  <c r="AP321" i="156"/>
  <c r="AQ321" i="156" s="1"/>
  <c r="AO324" i="156" s="1"/>
  <c r="AO321" i="156"/>
  <c r="AN321" i="156"/>
  <c r="AL321" i="156"/>
  <c r="AM321" i="156" s="1"/>
  <c r="BA320" i="156"/>
  <c r="AW323" i="156" s="1"/>
  <c r="AY320" i="156"/>
  <c r="AR320" i="156"/>
  <c r="AP320" i="156"/>
  <c r="AQ320" i="156" s="1"/>
  <c r="AN320" i="156"/>
  <c r="AL320" i="156"/>
  <c r="AY319" i="156"/>
  <c r="AU319" i="156"/>
  <c r="AS322" i="156" s="1"/>
  <c r="AN319" i="156"/>
  <c r="AL319" i="156"/>
  <c r="AM319" i="156" s="1"/>
  <c r="AY318" i="156"/>
  <c r="AU318" i="156"/>
  <c r="AS321" i="156" s="1"/>
  <c r="AN318" i="156"/>
  <c r="AL318" i="156"/>
  <c r="BA317" i="156"/>
  <c r="AS323" i="156" s="1"/>
  <c r="AY317" i="156"/>
  <c r="AW317" i="156"/>
  <c r="AS320" i="156" s="1"/>
  <c r="AU317" i="156"/>
  <c r="AN317" i="156"/>
  <c r="AL317" i="156"/>
  <c r="AM317" i="156" s="1"/>
  <c r="AY316" i="156"/>
  <c r="AU316" i="156"/>
  <c r="AQ316" i="156"/>
  <c r="AO319" i="156" s="1"/>
  <c r="BM315" i="156"/>
  <c r="BL315" i="156"/>
  <c r="BJ315" i="156"/>
  <c r="BI315" i="156"/>
  <c r="AY315" i="156"/>
  <c r="AU315" i="156"/>
  <c r="AQ315" i="156"/>
  <c r="AO318" i="156" s="1"/>
  <c r="BA314" i="156"/>
  <c r="AO323" i="156" s="1"/>
  <c r="AY314" i="156"/>
  <c r="AW314" i="156"/>
  <c r="AO320" i="156" s="1"/>
  <c r="AU314" i="156"/>
  <c r="AS314" i="156"/>
  <c r="AO317" i="156" s="1"/>
  <c r="AQ314" i="156"/>
  <c r="AX313" i="156"/>
  <c r="AT313" i="156"/>
  <c r="AP313" i="156"/>
  <c r="AL313" i="156"/>
  <c r="AX312" i="156"/>
  <c r="AT312" i="156"/>
  <c r="AP312" i="156"/>
  <c r="AL312" i="156"/>
  <c r="N325" i="156"/>
  <c r="L325" i="156"/>
  <c r="M325" i="156" s="1"/>
  <c r="K325" i="156"/>
  <c r="J325" i="156"/>
  <c r="H325" i="156"/>
  <c r="I325" i="156" s="1"/>
  <c r="F325" i="156"/>
  <c r="D325" i="156"/>
  <c r="E325" i="156" s="1"/>
  <c r="N324" i="156"/>
  <c r="L324" i="156"/>
  <c r="M324" i="156" s="1"/>
  <c r="K324" i="156"/>
  <c r="J324" i="156"/>
  <c r="H324" i="156"/>
  <c r="I324" i="156" s="1"/>
  <c r="F324" i="156"/>
  <c r="D324" i="156"/>
  <c r="E324" i="156" s="1"/>
  <c r="N323" i="156"/>
  <c r="L323" i="156"/>
  <c r="M323" i="156" s="1"/>
  <c r="J323" i="156"/>
  <c r="H323" i="156"/>
  <c r="I323" i="156" s="1"/>
  <c r="F323" i="156"/>
  <c r="D323" i="156"/>
  <c r="E323" i="156" s="1"/>
  <c r="Q322" i="156"/>
  <c r="O325" i="156" s="1"/>
  <c r="J322" i="156"/>
  <c r="H322" i="156"/>
  <c r="I322" i="156" s="1"/>
  <c r="G325" i="156" s="1"/>
  <c r="G322" i="156"/>
  <c r="F322" i="156"/>
  <c r="D322" i="156"/>
  <c r="E322" i="156" s="1"/>
  <c r="Q321" i="156"/>
  <c r="O324" i="156" s="1"/>
  <c r="J321" i="156"/>
  <c r="H321" i="156"/>
  <c r="I321" i="156" s="1"/>
  <c r="G324" i="156" s="1"/>
  <c r="G321" i="156"/>
  <c r="F321" i="156"/>
  <c r="D321" i="156"/>
  <c r="E321" i="156" s="1"/>
  <c r="S320" i="156"/>
  <c r="O323" i="156" s="1"/>
  <c r="Q320" i="156"/>
  <c r="J320" i="156"/>
  <c r="H320" i="156"/>
  <c r="I320" i="156" s="1"/>
  <c r="F320" i="156"/>
  <c r="D320" i="156"/>
  <c r="E320" i="156" s="1"/>
  <c r="Q319" i="156"/>
  <c r="M319" i="156"/>
  <c r="K322" i="156" s="1"/>
  <c r="F319" i="156"/>
  <c r="D319" i="156"/>
  <c r="E319" i="156" s="1"/>
  <c r="Q318" i="156"/>
  <c r="M318" i="156"/>
  <c r="K321" i="156" s="1"/>
  <c r="F318" i="156"/>
  <c r="D318" i="156"/>
  <c r="S317" i="156"/>
  <c r="K323" i="156" s="1"/>
  <c r="Q317" i="156"/>
  <c r="O317" i="156"/>
  <c r="K320" i="156" s="1"/>
  <c r="M317" i="156"/>
  <c r="F317" i="156"/>
  <c r="D317" i="156"/>
  <c r="E317" i="156" s="1"/>
  <c r="Q316" i="156"/>
  <c r="M316" i="156"/>
  <c r="I316" i="156"/>
  <c r="G319" i="156" s="1"/>
  <c r="AE315" i="156"/>
  <c r="AD315" i="156"/>
  <c r="AB315" i="156"/>
  <c r="AA315" i="156"/>
  <c r="Q315" i="156"/>
  <c r="M315" i="156"/>
  <c r="I315" i="156"/>
  <c r="G318" i="156" s="1"/>
  <c r="S314" i="156"/>
  <c r="G323" i="156" s="1"/>
  <c r="Q314" i="156"/>
  <c r="O314" i="156"/>
  <c r="G320" i="156" s="1"/>
  <c r="M314" i="156"/>
  <c r="K314" i="156"/>
  <c r="G317" i="156" s="1"/>
  <c r="I314" i="156"/>
  <c r="P313" i="156"/>
  <c r="L313" i="156"/>
  <c r="H313" i="156"/>
  <c r="D313" i="156"/>
  <c r="P312" i="156"/>
  <c r="L312" i="156"/>
  <c r="H312" i="156"/>
  <c r="D312" i="156"/>
  <c r="AV310" i="156"/>
  <c r="AT310" i="156"/>
  <c r="AU310" i="156" s="1"/>
  <c r="AS310" i="156"/>
  <c r="AR310" i="156"/>
  <c r="AP310" i="156"/>
  <c r="AQ310" i="156" s="1"/>
  <c r="AN310" i="156"/>
  <c r="AL310" i="156"/>
  <c r="AM310" i="156" s="1"/>
  <c r="AV309" i="156"/>
  <c r="AT309" i="156"/>
  <c r="AU309" i="156" s="1"/>
  <c r="AS309" i="156"/>
  <c r="AR309" i="156"/>
  <c r="AP309" i="156"/>
  <c r="AQ309" i="156" s="1"/>
  <c r="AN309" i="156"/>
  <c r="AL309" i="156"/>
  <c r="AV308" i="156"/>
  <c r="AT308" i="156"/>
  <c r="AU308" i="156" s="1"/>
  <c r="AR308" i="156"/>
  <c r="AP308" i="156"/>
  <c r="AQ308" i="156" s="1"/>
  <c r="AN308" i="156"/>
  <c r="AL308" i="156"/>
  <c r="AM308" i="156" s="1"/>
  <c r="AY307" i="156"/>
  <c r="AW310" i="156" s="1"/>
  <c r="AR307" i="156"/>
  <c r="AP307" i="156"/>
  <c r="AQ307" i="156" s="1"/>
  <c r="AO310" i="156" s="1"/>
  <c r="AO307" i="156"/>
  <c r="AN307" i="156"/>
  <c r="AL307" i="156"/>
  <c r="AM307" i="156" s="1"/>
  <c r="AY306" i="156"/>
  <c r="AW309" i="156" s="1"/>
  <c r="AR306" i="156"/>
  <c r="AP306" i="156"/>
  <c r="AQ306" i="156" s="1"/>
  <c r="AO309" i="156" s="1"/>
  <c r="AO306" i="156"/>
  <c r="AN306" i="156"/>
  <c r="AL306" i="156"/>
  <c r="AM306" i="156" s="1"/>
  <c r="BA305" i="156"/>
  <c r="AW308" i="156" s="1"/>
  <c r="AY305" i="156"/>
  <c r="AR305" i="156"/>
  <c r="AP305" i="156"/>
  <c r="AQ305" i="156" s="1"/>
  <c r="AN305" i="156"/>
  <c r="AL305" i="156"/>
  <c r="AM305" i="156" s="1"/>
  <c r="AY304" i="156"/>
  <c r="AU304" i="156"/>
  <c r="AS307" i="156" s="1"/>
  <c r="AN304" i="156"/>
  <c r="AL304" i="156"/>
  <c r="AM304" i="156" s="1"/>
  <c r="AY303" i="156"/>
  <c r="AU303" i="156"/>
  <c r="AS306" i="156" s="1"/>
  <c r="AN303" i="156"/>
  <c r="AL303" i="156"/>
  <c r="BA302" i="156"/>
  <c r="AS308" i="156" s="1"/>
  <c r="AY302" i="156"/>
  <c r="AW302" i="156"/>
  <c r="AS305" i="156" s="1"/>
  <c r="AU302" i="156"/>
  <c r="AN302" i="156"/>
  <c r="AL302" i="156"/>
  <c r="AM302" i="156" s="1"/>
  <c r="AY301" i="156"/>
  <c r="AU301" i="156"/>
  <c r="AQ301" i="156"/>
  <c r="AO304" i="156" s="1"/>
  <c r="BM300" i="156"/>
  <c r="BL300" i="156"/>
  <c r="BJ300" i="156"/>
  <c r="BI300" i="156"/>
  <c r="AY300" i="156"/>
  <c r="AU300" i="156"/>
  <c r="AQ300" i="156"/>
  <c r="AO303" i="156" s="1"/>
  <c r="BA299" i="156"/>
  <c r="AO308" i="156" s="1"/>
  <c r="AY299" i="156"/>
  <c r="AW299" i="156"/>
  <c r="AO305" i="156" s="1"/>
  <c r="AU299" i="156"/>
  <c r="AS299" i="156"/>
  <c r="AO302" i="156" s="1"/>
  <c r="AQ299" i="156"/>
  <c r="AX298" i="156"/>
  <c r="AT298" i="156"/>
  <c r="AP298" i="156"/>
  <c r="AL298" i="156"/>
  <c r="AX297" i="156"/>
  <c r="AT297" i="156"/>
  <c r="AP297" i="156"/>
  <c r="AL297" i="156"/>
  <c r="N310" i="156"/>
  <c r="L310" i="156"/>
  <c r="M310" i="156" s="1"/>
  <c r="K310" i="156"/>
  <c r="J310" i="156"/>
  <c r="H310" i="156"/>
  <c r="I310" i="156" s="1"/>
  <c r="F310" i="156"/>
  <c r="D310" i="156"/>
  <c r="E310" i="156" s="1"/>
  <c r="N309" i="156"/>
  <c r="L309" i="156"/>
  <c r="M309" i="156" s="1"/>
  <c r="K309" i="156"/>
  <c r="J309" i="156"/>
  <c r="H309" i="156"/>
  <c r="I309" i="156" s="1"/>
  <c r="F309" i="156"/>
  <c r="D309" i="156"/>
  <c r="E309" i="156" s="1"/>
  <c r="N308" i="156"/>
  <c r="L308" i="156"/>
  <c r="M308" i="156" s="1"/>
  <c r="J308" i="156"/>
  <c r="H308" i="156"/>
  <c r="I308" i="156" s="1"/>
  <c r="F308" i="156"/>
  <c r="D308" i="156"/>
  <c r="Q307" i="156"/>
  <c r="O310" i="156" s="1"/>
  <c r="J307" i="156"/>
  <c r="H307" i="156"/>
  <c r="I307" i="156" s="1"/>
  <c r="G310" i="156" s="1"/>
  <c r="G307" i="156"/>
  <c r="F307" i="156"/>
  <c r="D307" i="156"/>
  <c r="E307" i="156" s="1"/>
  <c r="Q306" i="156"/>
  <c r="O309" i="156" s="1"/>
  <c r="J306" i="156"/>
  <c r="H306" i="156"/>
  <c r="I306" i="156" s="1"/>
  <c r="G309" i="156" s="1"/>
  <c r="G306" i="156"/>
  <c r="F306" i="156"/>
  <c r="D306" i="156"/>
  <c r="E306" i="156" s="1"/>
  <c r="S305" i="156"/>
  <c r="O308" i="156" s="1"/>
  <c r="Q305" i="156"/>
  <c r="J305" i="156"/>
  <c r="H305" i="156"/>
  <c r="I305" i="156" s="1"/>
  <c r="F305" i="156"/>
  <c r="D305" i="156"/>
  <c r="Q304" i="156"/>
  <c r="M304" i="156"/>
  <c r="K307" i="156" s="1"/>
  <c r="F304" i="156"/>
  <c r="D304" i="156"/>
  <c r="E304" i="156" s="1"/>
  <c r="Q303" i="156"/>
  <c r="M303" i="156"/>
  <c r="K306" i="156" s="1"/>
  <c r="F303" i="156"/>
  <c r="D303" i="156"/>
  <c r="S302" i="156"/>
  <c r="K308" i="156" s="1"/>
  <c r="Q302" i="156"/>
  <c r="O302" i="156"/>
  <c r="K305" i="156" s="1"/>
  <c r="M302" i="156"/>
  <c r="F302" i="156"/>
  <c r="D302" i="156"/>
  <c r="E302" i="156" s="1"/>
  <c r="Q301" i="156"/>
  <c r="M301" i="156"/>
  <c r="I301" i="156"/>
  <c r="G304" i="156" s="1"/>
  <c r="AE300" i="156"/>
  <c r="AD300" i="156"/>
  <c r="AB300" i="156"/>
  <c r="AA300" i="156"/>
  <c r="Q300" i="156"/>
  <c r="M300" i="156"/>
  <c r="I300" i="156"/>
  <c r="G303" i="156" s="1"/>
  <c r="S299" i="156"/>
  <c r="G308" i="156" s="1"/>
  <c r="Q299" i="156"/>
  <c r="O299" i="156"/>
  <c r="G305" i="156" s="1"/>
  <c r="M299" i="156"/>
  <c r="K299" i="156"/>
  <c r="G302" i="156" s="1"/>
  <c r="I299" i="156"/>
  <c r="P298" i="156"/>
  <c r="L298" i="156"/>
  <c r="H298" i="156"/>
  <c r="D298" i="156"/>
  <c r="P297" i="156"/>
  <c r="L297" i="156"/>
  <c r="H297" i="156"/>
  <c r="D297" i="156"/>
  <c r="AV295" i="156"/>
  <c r="AT295" i="156"/>
  <c r="AU295" i="156" s="1"/>
  <c r="AS295" i="156"/>
  <c r="AR295" i="156"/>
  <c r="AP295" i="156"/>
  <c r="AQ295" i="156" s="1"/>
  <c r="AN295" i="156"/>
  <c r="AL295" i="156"/>
  <c r="AM295" i="156" s="1"/>
  <c r="AV294" i="156"/>
  <c r="AT294" i="156"/>
  <c r="AU294" i="156" s="1"/>
  <c r="AS294" i="156"/>
  <c r="AR294" i="156"/>
  <c r="AP294" i="156"/>
  <c r="AQ294" i="156" s="1"/>
  <c r="AN294" i="156"/>
  <c r="AL294" i="156"/>
  <c r="AV293" i="156"/>
  <c r="AT293" i="156"/>
  <c r="AU293" i="156" s="1"/>
  <c r="AR293" i="156"/>
  <c r="AP293" i="156"/>
  <c r="AQ293" i="156" s="1"/>
  <c r="AN293" i="156"/>
  <c r="AL293" i="156"/>
  <c r="AM293" i="156" s="1"/>
  <c r="AY292" i="156"/>
  <c r="AW295" i="156" s="1"/>
  <c r="AR292" i="156"/>
  <c r="AP292" i="156"/>
  <c r="AQ292" i="156" s="1"/>
  <c r="AO295" i="156" s="1"/>
  <c r="AO292" i="156"/>
  <c r="AN292" i="156"/>
  <c r="AL292" i="156"/>
  <c r="AM292" i="156" s="1"/>
  <c r="AY291" i="156"/>
  <c r="AW294" i="156" s="1"/>
  <c r="AR291" i="156"/>
  <c r="AP291" i="156"/>
  <c r="AQ291" i="156" s="1"/>
  <c r="AO294" i="156" s="1"/>
  <c r="AO291" i="156"/>
  <c r="AN291" i="156"/>
  <c r="AL291" i="156"/>
  <c r="AM291" i="156" s="1"/>
  <c r="BA290" i="156"/>
  <c r="AW293" i="156" s="1"/>
  <c r="AY290" i="156"/>
  <c r="AR290" i="156"/>
  <c r="AP290" i="156"/>
  <c r="AQ290" i="156" s="1"/>
  <c r="AN290" i="156"/>
  <c r="AL290" i="156"/>
  <c r="AM290" i="156" s="1"/>
  <c r="AY289" i="156"/>
  <c r="AU289" i="156"/>
  <c r="AS292" i="156" s="1"/>
  <c r="AN289" i="156"/>
  <c r="AL289" i="156"/>
  <c r="AM289" i="156" s="1"/>
  <c r="AY288" i="156"/>
  <c r="AU288" i="156"/>
  <c r="AS291" i="156" s="1"/>
  <c r="AN288" i="156"/>
  <c r="AL288" i="156"/>
  <c r="BA287" i="156"/>
  <c r="AS293" i="156" s="1"/>
  <c r="AY287" i="156"/>
  <c r="AW287" i="156"/>
  <c r="AS290" i="156" s="1"/>
  <c r="AU287" i="156"/>
  <c r="AN287" i="156"/>
  <c r="AL287" i="156"/>
  <c r="AM287" i="156" s="1"/>
  <c r="AY286" i="156"/>
  <c r="AU286" i="156"/>
  <c r="AQ286" i="156"/>
  <c r="AO289" i="156" s="1"/>
  <c r="BM285" i="156"/>
  <c r="BL285" i="156"/>
  <c r="BJ285" i="156"/>
  <c r="BI285" i="156"/>
  <c r="AY285" i="156"/>
  <c r="AU285" i="156"/>
  <c r="AQ285" i="156"/>
  <c r="AO288" i="156" s="1"/>
  <c r="BA284" i="156"/>
  <c r="AO293" i="156" s="1"/>
  <c r="AY284" i="156"/>
  <c r="AW284" i="156"/>
  <c r="AO290" i="156" s="1"/>
  <c r="AU284" i="156"/>
  <c r="AS284" i="156"/>
  <c r="AO287" i="156" s="1"/>
  <c r="AQ284" i="156"/>
  <c r="AX283" i="156"/>
  <c r="AT283" i="156"/>
  <c r="AP283" i="156"/>
  <c r="AL283" i="156"/>
  <c r="AX282" i="156"/>
  <c r="AT282" i="156"/>
  <c r="AP282" i="156"/>
  <c r="AL282" i="156"/>
  <c r="N295" i="156"/>
  <c r="L295" i="156"/>
  <c r="M295" i="156" s="1"/>
  <c r="K295" i="156"/>
  <c r="J295" i="156"/>
  <c r="H295" i="156"/>
  <c r="I295" i="156" s="1"/>
  <c r="F295" i="156"/>
  <c r="D295" i="156"/>
  <c r="E295" i="156" s="1"/>
  <c r="N294" i="156"/>
  <c r="L294" i="156"/>
  <c r="M294" i="156" s="1"/>
  <c r="K294" i="156"/>
  <c r="J294" i="156"/>
  <c r="H294" i="156"/>
  <c r="I294" i="156" s="1"/>
  <c r="F294" i="156"/>
  <c r="D294" i="156"/>
  <c r="N293" i="156"/>
  <c r="L293" i="156"/>
  <c r="M293" i="156" s="1"/>
  <c r="J293" i="156"/>
  <c r="H293" i="156"/>
  <c r="I293" i="156" s="1"/>
  <c r="F293" i="156"/>
  <c r="D293" i="156"/>
  <c r="E293" i="156" s="1"/>
  <c r="Q292" i="156"/>
  <c r="O295" i="156" s="1"/>
  <c r="J292" i="156"/>
  <c r="H292" i="156"/>
  <c r="I292" i="156" s="1"/>
  <c r="G295" i="156" s="1"/>
  <c r="G292" i="156"/>
  <c r="F292" i="156"/>
  <c r="D292" i="156"/>
  <c r="E292" i="156" s="1"/>
  <c r="Q291" i="156"/>
  <c r="O294" i="156" s="1"/>
  <c r="J291" i="156"/>
  <c r="H291" i="156"/>
  <c r="I291" i="156" s="1"/>
  <c r="G294" i="156" s="1"/>
  <c r="G291" i="156"/>
  <c r="F291" i="156"/>
  <c r="D291" i="156"/>
  <c r="E291" i="156" s="1"/>
  <c r="S290" i="156"/>
  <c r="O293" i="156" s="1"/>
  <c r="Q290" i="156"/>
  <c r="J290" i="156"/>
  <c r="H290" i="156"/>
  <c r="I290" i="156" s="1"/>
  <c r="F290" i="156"/>
  <c r="D290" i="156"/>
  <c r="Q289" i="156"/>
  <c r="M289" i="156"/>
  <c r="K292" i="156" s="1"/>
  <c r="F289" i="156"/>
  <c r="D289" i="156"/>
  <c r="E289" i="156" s="1"/>
  <c r="Q288" i="156"/>
  <c r="M288" i="156"/>
  <c r="K291" i="156" s="1"/>
  <c r="F288" i="156"/>
  <c r="D288" i="156"/>
  <c r="S287" i="156"/>
  <c r="K293" i="156" s="1"/>
  <c r="Q287" i="156"/>
  <c r="O287" i="156"/>
  <c r="K290" i="156" s="1"/>
  <c r="M287" i="156"/>
  <c r="F287" i="156"/>
  <c r="D287" i="156"/>
  <c r="E287" i="156" s="1"/>
  <c r="Q286" i="156"/>
  <c r="M286" i="156"/>
  <c r="I286" i="156"/>
  <c r="G289" i="156" s="1"/>
  <c r="AE285" i="156"/>
  <c r="AD285" i="156"/>
  <c r="AB285" i="156"/>
  <c r="AA285" i="156"/>
  <c r="Q285" i="156"/>
  <c r="M285" i="156"/>
  <c r="I285" i="156"/>
  <c r="G288" i="156" s="1"/>
  <c r="S284" i="156"/>
  <c r="G293" i="156" s="1"/>
  <c r="Q284" i="156"/>
  <c r="O284" i="156"/>
  <c r="G290" i="156" s="1"/>
  <c r="M284" i="156"/>
  <c r="K284" i="156"/>
  <c r="G287" i="156" s="1"/>
  <c r="I284" i="156"/>
  <c r="P283" i="156"/>
  <c r="L283" i="156"/>
  <c r="H283" i="156"/>
  <c r="D283" i="156"/>
  <c r="P282" i="156"/>
  <c r="L282" i="156"/>
  <c r="H282" i="156"/>
  <c r="D282" i="156"/>
  <c r="AV280" i="156"/>
  <c r="AT280" i="156"/>
  <c r="AU280" i="156" s="1"/>
  <c r="AS280" i="156"/>
  <c r="AR280" i="156"/>
  <c r="AP280" i="156"/>
  <c r="AQ280" i="156" s="1"/>
  <c r="AN280" i="156"/>
  <c r="AL280" i="156"/>
  <c r="AM280" i="156" s="1"/>
  <c r="AV279" i="156"/>
  <c r="AT279" i="156"/>
  <c r="AU279" i="156" s="1"/>
  <c r="AS279" i="156"/>
  <c r="AR279" i="156"/>
  <c r="AP279" i="156"/>
  <c r="AQ279" i="156" s="1"/>
  <c r="AN279" i="156"/>
  <c r="AL279" i="156"/>
  <c r="AM279" i="156" s="1"/>
  <c r="AV278" i="156"/>
  <c r="AT278" i="156"/>
  <c r="AU278" i="156" s="1"/>
  <c r="AR278" i="156"/>
  <c r="AP278" i="156"/>
  <c r="AQ278" i="156" s="1"/>
  <c r="AN278" i="156"/>
  <c r="AL278" i="156"/>
  <c r="AM278" i="156" s="1"/>
  <c r="AY277" i="156"/>
  <c r="AW280" i="156" s="1"/>
  <c r="AR277" i="156"/>
  <c r="AP277" i="156"/>
  <c r="AQ277" i="156" s="1"/>
  <c r="AO280" i="156" s="1"/>
  <c r="AO277" i="156"/>
  <c r="AN277" i="156"/>
  <c r="AL277" i="156"/>
  <c r="AM277" i="156" s="1"/>
  <c r="AY276" i="156"/>
  <c r="AW279" i="156" s="1"/>
  <c r="AR276" i="156"/>
  <c r="AP276" i="156"/>
  <c r="AQ276" i="156" s="1"/>
  <c r="AO279" i="156" s="1"/>
  <c r="AO276" i="156"/>
  <c r="AN276" i="156"/>
  <c r="AL276" i="156"/>
  <c r="AM276" i="156" s="1"/>
  <c r="BA275" i="156"/>
  <c r="AW278" i="156" s="1"/>
  <c r="AY275" i="156"/>
  <c r="AR275" i="156"/>
  <c r="AP275" i="156"/>
  <c r="AQ275" i="156" s="1"/>
  <c r="AN275" i="156"/>
  <c r="AL275" i="156"/>
  <c r="AM275" i="156" s="1"/>
  <c r="AY274" i="156"/>
  <c r="AU274" i="156"/>
  <c r="AS277" i="156" s="1"/>
  <c r="AN274" i="156"/>
  <c r="AL274" i="156"/>
  <c r="AM274" i="156" s="1"/>
  <c r="AY273" i="156"/>
  <c r="AU273" i="156"/>
  <c r="AS276" i="156" s="1"/>
  <c r="AN273" i="156"/>
  <c r="AL273" i="156"/>
  <c r="BA272" i="156"/>
  <c r="AS278" i="156" s="1"/>
  <c r="AY272" i="156"/>
  <c r="AW272" i="156"/>
  <c r="AS275" i="156" s="1"/>
  <c r="AU272" i="156"/>
  <c r="AN272" i="156"/>
  <c r="AL272" i="156"/>
  <c r="AM272" i="156" s="1"/>
  <c r="AY271" i="156"/>
  <c r="AU271" i="156"/>
  <c r="AQ271" i="156"/>
  <c r="AO274" i="156" s="1"/>
  <c r="BM270" i="156"/>
  <c r="BL270" i="156"/>
  <c r="BJ270" i="156"/>
  <c r="BI270" i="156"/>
  <c r="AY270" i="156"/>
  <c r="AU270" i="156"/>
  <c r="AQ270" i="156"/>
  <c r="AO273" i="156" s="1"/>
  <c r="BA269" i="156"/>
  <c r="AO278" i="156" s="1"/>
  <c r="AY269" i="156"/>
  <c r="AW269" i="156"/>
  <c r="AO275" i="156" s="1"/>
  <c r="AU269" i="156"/>
  <c r="AS269" i="156"/>
  <c r="AO272" i="156" s="1"/>
  <c r="AQ269" i="156"/>
  <c r="AX268" i="156"/>
  <c r="AT268" i="156"/>
  <c r="AP268" i="156"/>
  <c r="AL268" i="156"/>
  <c r="AX267" i="156"/>
  <c r="AT267" i="156"/>
  <c r="AP267" i="156"/>
  <c r="AL267" i="156"/>
  <c r="N280" i="156"/>
  <c r="L280" i="156"/>
  <c r="M280" i="156" s="1"/>
  <c r="K280" i="156"/>
  <c r="J280" i="156"/>
  <c r="H280" i="156"/>
  <c r="I280" i="156" s="1"/>
  <c r="F280" i="156"/>
  <c r="D280" i="156"/>
  <c r="N279" i="156"/>
  <c r="L279" i="156"/>
  <c r="M279" i="156" s="1"/>
  <c r="K279" i="156"/>
  <c r="J279" i="156"/>
  <c r="H279" i="156"/>
  <c r="I279" i="156" s="1"/>
  <c r="F279" i="156"/>
  <c r="D279" i="156"/>
  <c r="E279" i="156" s="1"/>
  <c r="N278" i="156"/>
  <c r="L278" i="156"/>
  <c r="M278" i="156" s="1"/>
  <c r="J278" i="156"/>
  <c r="H278" i="156"/>
  <c r="I278" i="156" s="1"/>
  <c r="F278" i="156"/>
  <c r="D278" i="156"/>
  <c r="E278" i="156" s="1"/>
  <c r="Q277" i="156"/>
  <c r="O280" i="156" s="1"/>
  <c r="J277" i="156"/>
  <c r="H277" i="156"/>
  <c r="I277" i="156" s="1"/>
  <c r="G280" i="156" s="1"/>
  <c r="G277" i="156"/>
  <c r="F277" i="156"/>
  <c r="D277" i="156"/>
  <c r="E277" i="156" s="1"/>
  <c r="Q276" i="156"/>
  <c r="O279" i="156" s="1"/>
  <c r="J276" i="156"/>
  <c r="H276" i="156"/>
  <c r="I276" i="156" s="1"/>
  <c r="G279" i="156" s="1"/>
  <c r="G276" i="156"/>
  <c r="F276" i="156"/>
  <c r="D276" i="156"/>
  <c r="E276" i="156" s="1"/>
  <c r="S275" i="156"/>
  <c r="O278" i="156" s="1"/>
  <c r="Q275" i="156"/>
  <c r="J275" i="156"/>
  <c r="H275" i="156"/>
  <c r="I275" i="156" s="1"/>
  <c r="F275" i="156"/>
  <c r="D275" i="156"/>
  <c r="Q274" i="156"/>
  <c r="M274" i="156"/>
  <c r="K277" i="156" s="1"/>
  <c r="F274" i="156"/>
  <c r="D274" i="156"/>
  <c r="E274" i="156" s="1"/>
  <c r="Q273" i="156"/>
  <c r="M273" i="156"/>
  <c r="K276" i="156" s="1"/>
  <c r="F273" i="156"/>
  <c r="D273" i="156"/>
  <c r="E273" i="156" s="1"/>
  <c r="S272" i="156"/>
  <c r="K278" i="156" s="1"/>
  <c r="Q272" i="156"/>
  <c r="O272" i="156"/>
  <c r="K275" i="156" s="1"/>
  <c r="M272" i="156"/>
  <c r="F272" i="156"/>
  <c r="D272" i="156"/>
  <c r="Q271" i="156"/>
  <c r="M271" i="156"/>
  <c r="I271" i="156"/>
  <c r="G274" i="156" s="1"/>
  <c r="AE270" i="156"/>
  <c r="AD270" i="156"/>
  <c r="AB270" i="156"/>
  <c r="AA270" i="156"/>
  <c r="Q270" i="156"/>
  <c r="M270" i="156"/>
  <c r="I270" i="156"/>
  <c r="G273" i="156" s="1"/>
  <c r="S269" i="156"/>
  <c r="G278" i="156" s="1"/>
  <c r="Q269" i="156"/>
  <c r="O269" i="156"/>
  <c r="G275" i="156" s="1"/>
  <c r="M269" i="156"/>
  <c r="K269" i="156"/>
  <c r="G272" i="156" s="1"/>
  <c r="I269" i="156"/>
  <c r="P268" i="156"/>
  <c r="L268" i="156"/>
  <c r="H268" i="156"/>
  <c r="D268" i="156"/>
  <c r="P267" i="156"/>
  <c r="L267" i="156"/>
  <c r="H267" i="156"/>
  <c r="D267" i="156"/>
  <c r="AV244" i="156"/>
  <c r="AT244" i="156"/>
  <c r="AU244" i="156" s="1"/>
  <c r="AS244" i="156"/>
  <c r="AR244" i="156"/>
  <c r="AP244" i="156"/>
  <c r="AQ244" i="156" s="1"/>
  <c r="AN244" i="156"/>
  <c r="AL244" i="156"/>
  <c r="AM244" i="156" s="1"/>
  <c r="AV243" i="156"/>
  <c r="AT243" i="156"/>
  <c r="AU243" i="156" s="1"/>
  <c r="AS243" i="156"/>
  <c r="AR243" i="156"/>
  <c r="AP243" i="156"/>
  <c r="AQ243" i="156" s="1"/>
  <c r="AN243" i="156"/>
  <c r="AL243" i="156"/>
  <c r="AM243" i="156" s="1"/>
  <c r="AV242" i="156"/>
  <c r="AT242" i="156"/>
  <c r="AU242" i="156" s="1"/>
  <c r="AR242" i="156"/>
  <c r="AP242" i="156"/>
  <c r="AQ242" i="156" s="1"/>
  <c r="AN242" i="156"/>
  <c r="AL242" i="156"/>
  <c r="AY241" i="156"/>
  <c r="AW244" i="156" s="1"/>
  <c r="AR241" i="156"/>
  <c r="AP241" i="156"/>
  <c r="AQ241" i="156" s="1"/>
  <c r="AO244" i="156" s="1"/>
  <c r="AO241" i="156"/>
  <c r="AN241" i="156"/>
  <c r="AL241" i="156"/>
  <c r="AM241" i="156" s="1"/>
  <c r="AY240" i="156"/>
  <c r="AW243" i="156" s="1"/>
  <c r="AR240" i="156"/>
  <c r="AP240" i="156"/>
  <c r="AQ240" i="156" s="1"/>
  <c r="AO243" i="156" s="1"/>
  <c r="AO240" i="156"/>
  <c r="AN240" i="156"/>
  <c r="AL240" i="156"/>
  <c r="AM240" i="156" s="1"/>
  <c r="BA239" i="156"/>
  <c r="AW242" i="156" s="1"/>
  <c r="AY239" i="156"/>
  <c r="AR239" i="156"/>
  <c r="AP239" i="156"/>
  <c r="AQ239" i="156" s="1"/>
  <c r="AN239" i="156"/>
  <c r="AL239" i="156"/>
  <c r="AM239" i="156" s="1"/>
  <c r="AY238" i="156"/>
  <c r="AU238" i="156"/>
  <c r="AS241" i="156" s="1"/>
  <c r="AN238" i="156"/>
  <c r="AL238" i="156"/>
  <c r="AM238" i="156" s="1"/>
  <c r="AY237" i="156"/>
  <c r="AU237" i="156"/>
  <c r="AS240" i="156" s="1"/>
  <c r="AN237" i="156"/>
  <c r="AL237" i="156"/>
  <c r="BA236" i="156"/>
  <c r="AS242" i="156" s="1"/>
  <c r="AY236" i="156"/>
  <c r="AW236" i="156"/>
  <c r="AS239" i="156" s="1"/>
  <c r="AU236" i="156"/>
  <c r="AN236" i="156"/>
  <c r="AL236" i="156"/>
  <c r="AM236" i="156" s="1"/>
  <c r="AY235" i="156"/>
  <c r="AU235" i="156"/>
  <c r="AQ235" i="156"/>
  <c r="AO238" i="156" s="1"/>
  <c r="BM234" i="156"/>
  <c r="BL234" i="156"/>
  <c r="BJ234" i="156"/>
  <c r="BI234" i="156"/>
  <c r="AY234" i="156"/>
  <c r="AU234" i="156"/>
  <c r="AQ234" i="156"/>
  <c r="AO237" i="156" s="1"/>
  <c r="BA233" i="156"/>
  <c r="AO242" i="156" s="1"/>
  <c r="AY233" i="156"/>
  <c r="AW233" i="156"/>
  <c r="AO239" i="156" s="1"/>
  <c r="AU233" i="156"/>
  <c r="AS233" i="156"/>
  <c r="AO236" i="156" s="1"/>
  <c r="AQ233" i="156"/>
  <c r="AX232" i="156"/>
  <c r="AT232" i="156"/>
  <c r="AP232" i="156"/>
  <c r="AL232" i="156"/>
  <c r="AX231" i="156"/>
  <c r="AT231" i="156"/>
  <c r="AP231" i="156"/>
  <c r="AL231" i="156"/>
  <c r="N244" i="156"/>
  <c r="L244" i="156"/>
  <c r="M244" i="156" s="1"/>
  <c r="K244" i="156"/>
  <c r="J244" i="156"/>
  <c r="H244" i="156"/>
  <c r="I244" i="156" s="1"/>
  <c r="F244" i="156"/>
  <c r="D244" i="156"/>
  <c r="E244" i="156" s="1"/>
  <c r="N243" i="156"/>
  <c r="L243" i="156"/>
  <c r="M243" i="156" s="1"/>
  <c r="K243" i="156"/>
  <c r="J243" i="156"/>
  <c r="H243" i="156"/>
  <c r="I243" i="156" s="1"/>
  <c r="F243" i="156"/>
  <c r="D243" i="156"/>
  <c r="E243" i="156" s="1"/>
  <c r="N242" i="156"/>
  <c r="L242" i="156"/>
  <c r="M242" i="156" s="1"/>
  <c r="J242" i="156"/>
  <c r="H242" i="156"/>
  <c r="I242" i="156" s="1"/>
  <c r="F242" i="156"/>
  <c r="D242" i="156"/>
  <c r="Q241" i="156"/>
  <c r="O244" i="156" s="1"/>
  <c r="J241" i="156"/>
  <c r="H241" i="156"/>
  <c r="I241" i="156" s="1"/>
  <c r="G244" i="156" s="1"/>
  <c r="G241" i="156"/>
  <c r="F241" i="156"/>
  <c r="D241" i="156"/>
  <c r="E241" i="156" s="1"/>
  <c r="Q240" i="156"/>
  <c r="O243" i="156" s="1"/>
  <c r="J240" i="156"/>
  <c r="H240" i="156"/>
  <c r="I240" i="156" s="1"/>
  <c r="G243" i="156" s="1"/>
  <c r="G240" i="156"/>
  <c r="F240" i="156"/>
  <c r="D240" i="156"/>
  <c r="E240" i="156" s="1"/>
  <c r="S239" i="156"/>
  <c r="O242" i="156" s="1"/>
  <c r="Q239" i="156"/>
  <c r="J239" i="156"/>
  <c r="H239" i="156"/>
  <c r="I239" i="156" s="1"/>
  <c r="F239" i="156"/>
  <c r="D239" i="156"/>
  <c r="E239" i="156" s="1"/>
  <c r="Q238" i="156"/>
  <c r="M238" i="156"/>
  <c r="K241" i="156" s="1"/>
  <c r="F238" i="156"/>
  <c r="D238" i="156"/>
  <c r="E238" i="156" s="1"/>
  <c r="Q237" i="156"/>
  <c r="M237" i="156"/>
  <c r="K240" i="156" s="1"/>
  <c r="F237" i="156"/>
  <c r="D237" i="156"/>
  <c r="E237" i="156" s="1"/>
  <c r="S236" i="156"/>
  <c r="K242" i="156" s="1"/>
  <c r="Q236" i="156"/>
  <c r="O236" i="156"/>
  <c r="K239" i="156" s="1"/>
  <c r="M236" i="156"/>
  <c r="F236" i="156"/>
  <c r="D236" i="156"/>
  <c r="Q235" i="156"/>
  <c r="M235" i="156"/>
  <c r="I235" i="156"/>
  <c r="G238" i="156" s="1"/>
  <c r="AE234" i="156"/>
  <c r="AD234" i="156"/>
  <c r="AB234" i="156"/>
  <c r="AA234" i="156"/>
  <c r="Q234" i="156"/>
  <c r="M234" i="156"/>
  <c r="I234" i="156"/>
  <c r="G237" i="156" s="1"/>
  <c r="S233" i="156"/>
  <c r="G242" i="156" s="1"/>
  <c r="Q233" i="156"/>
  <c r="O233" i="156"/>
  <c r="G239" i="156" s="1"/>
  <c r="M233" i="156"/>
  <c r="K233" i="156"/>
  <c r="G236" i="156" s="1"/>
  <c r="I233" i="156"/>
  <c r="P232" i="156"/>
  <c r="L232" i="156"/>
  <c r="H232" i="156"/>
  <c r="D232" i="156"/>
  <c r="P231" i="156"/>
  <c r="L231" i="156"/>
  <c r="H231" i="156"/>
  <c r="D231" i="156"/>
  <c r="AV229" i="156"/>
  <c r="AT229" i="156"/>
  <c r="AU229" i="156" s="1"/>
  <c r="AS229" i="156"/>
  <c r="AR229" i="156"/>
  <c r="AP229" i="156"/>
  <c r="AQ229" i="156" s="1"/>
  <c r="AN229" i="156"/>
  <c r="AL229" i="156"/>
  <c r="AM229" i="156" s="1"/>
  <c r="AV228" i="156"/>
  <c r="AT228" i="156"/>
  <c r="AU228" i="156" s="1"/>
  <c r="AS228" i="156"/>
  <c r="AR228" i="156"/>
  <c r="AP228" i="156"/>
  <c r="AQ228" i="156" s="1"/>
  <c r="AN228" i="156"/>
  <c r="AL228" i="156"/>
  <c r="AV227" i="156"/>
  <c r="AT227" i="156"/>
  <c r="AU227" i="156" s="1"/>
  <c r="AR227" i="156"/>
  <c r="AP227" i="156"/>
  <c r="AQ227" i="156" s="1"/>
  <c r="AN227" i="156"/>
  <c r="AL227" i="156"/>
  <c r="AM227" i="156" s="1"/>
  <c r="AY226" i="156"/>
  <c r="AW229" i="156" s="1"/>
  <c r="AR226" i="156"/>
  <c r="AP226" i="156"/>
  <c r="AQ226" i="156" s="1"/>
  <c r="AO229" i="156" s="1"/>
  <c r="AO226" i="156"/>
  <c r="AN226" i="156"/>
  <c r="AL226" i="156"/>
  <c r="AM226" i="156" s="1"/>
  <c r="AY225" i="156"/>
  <c r="AW228" i="156" s="1"/>
  <c r="AR225" i="156"/>
  <c r="AP225" i="156"/>
  <c r="AQ225" i="156" s="1"/>
  <c r="AO228" i="156" s="1"/>
  <c r="AO225" i="156"/>
  <c r="AN225" i="156"/>
  <c r="AL225" i="156"/>
  <c r="AM225" i="156" s="1"/>
  <c r="BA224" i="156"/>
  <c r="AW227" i="156" s="1"/>
  <c r="AY224" i="156"/>
  <c r="AR224" i="156"/>
  <c r="AP224" i="156"/>
  <c r="AQ224" i="156" s="1"/>
  <c r="AN224" i="156"/>
  <c r="AL224" i="156"/>
  <c r="AY223" i="156"/>
  <c r="AU223" i="156"/>
  <c r="AS226" i="156" s="1"/>
  <c r="AN223" i="156"/>
  <c r="AL223" i="156"/>
  <c r="AM223" i="156" s="1"/>
  <c r="AY222" i="156"/>
  <c r="AU222" i="156"/>
  <c r="AS225" i="156" s="1"/>
  <c r="AN222" i="156"/>
  <c r="AL222" i="156"/>
  <c r="BA221" i="156"/>
  <c r="AS227" i="156" s="1"/>
  <c r="AY221" i="156"/>
  <c r="AW221" i="156"/>
  <c r="AS224" i="156" s="1"/>
  <c r="AU221" i="156"/>
  <c r="AN221" i="156"/>
  <c r="AL221" i="156"/>
  <c r="AM221" i="156" s="1"/>
  <c r="AY220" i="156"/>
  <c r="AU220" i="156"/>
  <c r="AQ220" i="156"/>
  <c r="AO223" i="156" s="1"/>
  <c r="BM219" i="156"/>
  <c r="BL219" i="156"/>
  <c r="BJ219" i="156"/>
  <c r="BI219" i="156"/>
  <c r="AY219" i="156"/>
  <c r="AU219" i="156"/>
  <c r="AQ219" i="156"/>
  <c r="AO222" i="156" s="1"/>
  <c r="BA218" i="156"/>
  <c r="AO227" i="156" s="1"/>
  <c r="AY218" i="156"/>
  <c r="AW218" i="156"/>
  <c r="AO224" i="156" s="1"/>
  <c r="AU218" i="156"/>
  <c r="AS218" i="156"/>
  <c r="AO221" i="156" s="1"/>
  <c r="AQ218" i="156"/>
  <c r="AX217" i="156"/>
  <c r="AT217" i="156"/>
  <c r="AP217" i="156"/>
  <c r="AL217" i="156"/>
  <c r="AX216" i="156"/>
  <c r="AT216" i="156"/>
  <c r="AP216" i="156"/>
  <c r="AL216" i="156"/>
  <c r="N229" i="156"/>
  <c r="L229" i="156"/>
  <c r="M229" i="156" s="1"/>
  <c r="K229" i="156"/>
  <c r="J229" i="156"/>
  <c r="H229" i="156"/>
  <c r="I229" i="156" s="1"/>
  <c r="F229" i="156"/>
  <c r="D229" i="156"/>
  <c r="E229" i="156" s="1"/>
  <c r="N228" i="156"/>
  <c r="L228" i="156"/>
  <c r="M228" i="156" s="1"/>
  <c r="K228" i="156"/>
  <c r="J228" i="156"/>
  <c r="H228" i="156"/>
  <c r="I228" i="156" s="1"/>
  <c r="F228" i="156"/>
  <c r="D228" i="156"/>
  <c r="E228" i="156" s="1"/>
  <c r="N227" i="156"/>
  <c r="L227" i="156"/>
  <c r="M227" i="156" s="1"/>
  <c r="J227" i="156"/>
  <c r="H227" i="156"/>
  <c r="I227" i="156" s="1"/>
  <c r="F227" i="156"/>
  <c r="D227" i="156"/>
  <c r="Q226" i="156"/>
  <c r="O229" i="156" s="1"/>
  <c r="J226" i="156"/>
  <c r="H226" i="156"/>
  <c r="I226" i="156" s="1"/>
  <c r="G229" i="156" s="1"/>
  <c r="G226" i="156"/>
  <c r="F226" i="156"/>
  <c r="D226" i="156"/>
  <c r="E226" i="156" s="1"/>
  <c r="Q225" i="156"/>
  <c r="O228" i="156" s="1"/>
  <c r="J225" i="156"/>
  <c r="H225" i="156"/>
  <c r="I225" i="156" s="1"/>
  <c r="G228" i="156" s="1"/>
  <c r="G225" i="156"/>
  <c r="F225" i="156"/>
  <c r="D225" i="156"/>
  <c r="E225" i="156" s="1"/>
  <c r="S224" i="156"/>
  <c r="O227" i="156" s="1"/>
  <c r="Q224" i="156"/>
  <c r="J224" i="156"/>
  <c r="H224" i="156"/>
  <c r="I224" i="156" s="1"/>
  <c r="F224" i="156"/>
  <c r="D224" i="156"/>
  <c r="Q223" i="156"/>
  <c r="M223" i="156"/>
  <c r="K226" i="156" s="1"/>
  <c r="F223" i="156"/>
  <c r="D223" i="156"/>
  <c r="E223" i="156" s="1"/>
  <c r="Q222" i="156"/>
  <c r="M222" i="156"/>
  <c r="K225" i="156" s="1"/>
  <c r="F222" i="156"/>
  <c r="D222" i="156"/>
  <c r="S221" i="156"/>
  <c r="K227" i="156" s="1"/>
  <c r="Q221" i="156"/>
  <c r="O221" i="156"/>
  <c r="K224" i="156" s="1"/>
  <c r="M221" i="156"/>
  <c r="F221" i="156"/>
  <c r="D221" i="156"/>
  <c r="E221" i="156" s="1"/>
  <c r="Q220" i="156"/>
  <c r="M220" i="156"/>
  <c r="I220" i="156"/>
  <c r="G223" i="156" s="1"/>
  <c r="AE219" i="156"/>
  <c r="AD219" i="156"/>
  <c r="AB219" i="156"/>
  <c r="AA219" i="156"/>
  <c r="Q219" i="156"/>
  <c r="M219" i="156"/>
  <c r="I219" i="156"/>
  <c r="G222" i="156" s="1"/>
  <c r="S218" i="156"/>
  <c r="G227" i="156" s="1"/>
  <c r="Q218" i="156"/>
  <c r="O218" i="156"/>
  <c r="G224" i="156" s="1"/>
  <c r="M218" i="156"/>
  <c r="K218" i="156"/>
  <c r="G221" i="156" s="1"/>
  <c r="I218" i="156"/>
  <c r="P217" i="156"/>
  <c r="L217" i="156"/>
  <c r="H217" i="156"/>
  <c r="D217" i="156"/>
  <c r="P216" i="156"/>
  <c r="L216" i="156"/>
  <c r="H216" i="156"/>
  <c r="D216" i="156"/>
  <c r="AV214" i="156"/>
  <c r="AT214" i="156"/>
  <c r="AU214" i="156" s="1"/>
  <c r="AS214" i="156"/>
  <c r="AR214" i="156"/>
  <c r="AP214" i="156"/>
  <c r="AQ214" i="156" s="1"/>
  <c r="AN214" i="156"/>
  <c r="AL214" i="156"/>
  <c r="AM214" i="156" s="1"/>
  <c r="AV213" i="156"/>
  <c r="AT213" i="156"/>
  <c r="AU213" i="156" s="1"/>
  <c r="AS213" i="156"/>
  <c r="AR213" i="156"/>
  <c r="AP213" i="156"/>
  <c r="AQ213" i="156" s="1"/>
  <c r="AN213" i="156"/>
  <c r="AL213" i="156"/>
  <c r="AV212" i="156"/>
  <c r="AT212" i="156"/>
  <c r="AU212" i="156" s="1"/>
  <c r="AR212" i="156"/>
  <c r="AP212" i="156"/>
  <c r="AQ212" i="156" s="1"/>
  <c r="AN212" i="156"/>
  <c r="AL212" i="156"/>
  <c r="AM212" i="156" s="1"/>
  <c r="AY211" i="156"/>
  <c r="AW214" i="156" s="1"/>
  <c r="AR211" i="156"/>
  <c r="AP211" i="156"/>
  <c r="AQ211" i="156" s="1"/>
  <c r="AO214" i="156" s="1"/>
  <c r="AO211" i="156"/>
  <c r="AN211" i="156"/>
  <c r="AL211" i="156"/>
  <c r="AM211" i="156" s="1"/>
  <c r="AY210" i="156"/>
  <c r="AW213" i="156" s="1"/>
  <c r="AR210" i="156"/>
  <c r="AP210" i="156"/>
  <c r="AQ210" i="156" s="1"/>
  <c r="AO213" i="156" s="1"/>
  <c r="AO210" i="156"/>
  <c r="AN210" i="156"/>
  <c r="AL210" i="156"/>
  <c r="AM210" i="156" s="1"/>
  <c r="BA209" i="156"/>
  <c r="AW212" i="156" s="1"/>
  <c r="AY209" i="156"/>
  <c r="AR209" i="156"/>
  <c r="AP209" i="156"/>
  <c r="AQ209" i="156" s="1"/>
  <c r="AN209" i="156"/>
  <c r="AL209" i="156"/>
  <c r="AM209" i="156" s="1"/>
  <c r="AY208" i="156"/>
  <c r="AU208" i="156"/>
  <c r="AS211" i="156" s="1"/>
  <c r="AN208" i="156"/>
  <c r="AL208" i="156"/>
  <c r="AM208" i="156" s="1"/>
  <c r="AY207" i="156"/>
  <c r="AU207" i="156"/>
  <c r="AS210" i="156" s="1"/>
  <c r="AN207" i="156"/>
  <c r="AL207" i="156"/>
  <c r="AM207" i="156" s="1"/>
  <c r="BA206" i="156"/>
  <c r="AS212" i="156" s="1"/>
  <c r="AY206" i="156"/>
  <c r="AW206" i="156"/>
  <c r="AS209" i="156" s="1"/>
  <c r="AU206" i="156"/>
  <c r="AN206" i="156"/>
  <c r="AL206" i="156"/>
  <c r="AY205" i="156"/>
  <c r="AU205" i="156"/>
  <c r="AO208" i="156"/>
  <c r="BM204" i="156"/>
  <c r="BL204" i="156"/>
  <c r="BJ204" i="156"/>
  <c r="BI204" i="156"/>
  <c r="AY204" i="156"/>
  <c r="AU204" i="156"/>
  <c r="BA203" i="156"/>
  <c r="AO212" i="156" s="1"/>
  <c r="AY203" i="156"/>
  <c r="AW203" i="156"/>
  <c r="AO209" i="156" s="1"/>
  <c r="AU203" i="156"/>
  <c r="AO206" i="156"/>
  <c r="AX202" i="156"/>
  <c r="AT202" i="156"/>
  <c r="AP202" i="156"/>
  <c r="AL202" i="156"/>
  <c r="AX201" i="156"/>
  <c r="AT201" i="156"/>
  <c r="AP201" i="156"/>
  <c r="AL201" i="156"/>
  <c r="N214" i="156"/>
  <c r="L214" i="156"/>
  <c r="M214" i="156" s="1"/>
  <c r="K214" i="156"/>
  <c r="J214" i="156"/>
  <c r="H214" i="156"/>
  <c r="I214" i="156" s="1"/>
  <c r="F214" i="156"/>
  <c r="D214" i="156"/>
  <c r="E214" i="156" s="1"/>
  <c r="N213" i="156"/>
  <c r="L213" i="156"/>
  <c r="M213" i="156" s="1"/>
  <c r="K213" i="156"/>
  <c r="J213" i="156"/>
  <c r="H213" i="156"/>
  <c r="I213" i="156" s="1"/>
  <c r="F213" i="156"/>
  <c r="D213" i="156"/>
  <c r="N212" i="156"/>
  <c r="L212" i="156"/>
  <c r="M212" i="156" s="1"/>
  <c r="J212" i="156"/>
  <c r="H212" i="156"/>
  <c r="I212" i="156" s="1"/>
  <c r="F212" i="156"/>
  <c r="D212" i="156"/>
  <c r="E212" i="156" s="1"/>
  <c r="Q211" i="156"/>
  <c r="O214" i="156" s="1"/>
  <c r="J211" i="156"/>
  <c r="H211" i="156"/>
  <c r="I211" i="156" s="1"/>
  <c r="G214" i="156" s="1"/>
  <c r="G211" i="156"/>
  <c r="F211" i="156"/>
  <c r="D211" i="156"/>
  <c r="E211" i="156" s="1"/>
  <c r="Q210" i="156"/>
  <c r="O213" i="156" s="1"/>
  <c r="J210" i="156"/>
  <c r="H210" i="156"/>
  <c r="I210" i="156" s="1"/>
  <c r="G213" i="156" s="1"/>
  <c r="G210" i="156"/>
  <c r="F210" i="156"/>
  <c r="D210" i="156"/>
  <c r="E210" i="156" s="1"/>
  <c r="S209" i="156"/>
  <c r="O212" i="156" s="1"/>
  <c r="Q209" i="156"/>
  <c r="J209" i="156"/>
  <c r="H209" i="156"/>
  <c r="I209" i="156" s="1"/>
  <c r="F209" i="156"/>
  <c r="D209" i="156"/>
  <c r="Q208" i="156"/>
  <c r="M208" i="156"/>
  <c r="K211" i="156" s="1"/>
  <c r="F208" i="156"/>
  <c r="D208" i="156"/>
  <c r="E208" i="156" s="1"/>
  <c r="Q207" i="156"/>
  <c r="M207" i="156"/>
  <c r="K210" i="156" s="1"/>
  <c r="F207" i="156"/>
  <c r="D207" i="156"/>
  <c r="E207" i="156" s="1"/>
  <c r="S206" i="156"/>
  <c r="K212" i="156" s="1"/>
  <c r="Q206" i="156"/>
  <c r="O206" i="156"/>
  <c r="K209" i="156" s="1"/>
  <c r="M206" i="156"/>
  <c r="F206" i="156"/>
  <c r="D206" i="156"/>
  <c r="Q205" i="156"/>
  <c r="M205" i="156"/>
  <c r="I205" i="156"/>
  <c r="G208" i="156" s="1"/>
  <c r="AE204" i="156"/>
  <c r="AD204" i="156"/>
  <c r="AB204" i="156"/>
  <c r="AA204" i="156"/>
  <c r="Q204" i="156"/>
  <c r="M204" i="156"/>
  <c r="I204" i="156"/>
  <c r="G207" i="156" s="1"/>
  <c r="S203" i="156"/>
  <c r="G212" i="156" s="1"/>
  <c r="Q203" i="156"/>
  <c r="O203" i="156"/>
  <c r="G209" i="156" s="1"/>
  <c r="M203" i="156"/>
  <c r="K203" i="156"/>
  <c r="G206" i="156" s="1"/>
  <c r="I203" i="156"/>
  <c r="P202" i="156"/>
  <c r="L202" i="156"/>
  <c r="H202" i="156"/>
  <c r="D202" i="156"/>
  <c r="P201" i="156"/>
  <c r="L201" i="156"/>
  <c r="H201" i="156"/>
  <c r="D201" i="156"/>
  <c r="AV199" i="156"/>
  <c r="AT199" i="156"/>
  <c r="AU199" i="156" s="1"/>
  <c r="AS199" i="156"/>
  <c r="AR199" i="156"/>
  <c r="AP199" i="156"/>
  <c r="AQ199" i="156" s="1"/>
  <c r="AN199" i="156"/>
  <c r="AL199" i="156"/>
  <c r="AM199" i="156" s="1"/>
  <c r="AV198" i="156"/>
  <c r="AT198" i="156"/>
  <c r="AU198" i="156" s="1"/>
  <c r="AS198" i="156"/>
  <c r="AR198" i="156"/>
  <c r="AP198" i="156"/>
  <c r="AQ198" i="156" s="1"/>
  <c r="AN198" i="156"/>
  <c r="AL198" i="156"/>
  <c r="AV197" i="156"/>
  <c r="AT197" i="156"/>
  <c r="AU197" i="156" s="1"/>
  <c r="AR197" i="156"/>
  <c r="AP197" i="156"/>
  <c r="AQ197" i="156" s="1"/>
  <c r="AN197" i="156"/>
  <c r="AL197" i="156"/>
  <c r="AM197" i="156" s="1"/>
  <c r="AY196" i="156"/>
  <c r="AW199" i="156" s="1"/>
  <c r="AR196" i="156"/>
  <c r="AP196" i="156"/>
  <c r="AQ196" i="156" s="1"/>
  <c r="AO199" i="156" s="1"/>
  <c r="AO196" i="156"/>
  <c r="AN196" i="156"/>
  <c r="AL196" i="156"/>
  <c r="AM196" i="156" s="1"/>
  <c r="AY195" i="156"/>
  <c r="AW198" i="156" s="1"/>
  <c r="AR195" i="156"/>
  <c r="AP195" i="156"/>
  <c r="AQ195" i="156" s="1"/>
  <c r="AO198" i="156" s="1"/>
  <c r="AO195" i="156"/>
  <c r="AN195" i="156"/>
  <c r="AL195" i="156"/>
  <c r="AM195" i="156" s="1"/>
  <c r="BA194" i="156"/>
  <c r="AW197" i="156" s="1"/>
  <c r="AY194" i="156"/>
  <c r="AR194" i="156"/>
  <c r="AP194" i="156"/>
  <c r="AQ194" i="156" s="1"/>
  <c r="AN194" i="156"/>
  <c r="AL194" i="156"/>
  <c r="AY193" i="156"/>
  <c r="AU193" i="156"/>
  <c r="AS196" i="156" s="1"/>
  <c r="AN193" i="156"/>
  <c r="AL193" i="156"/>
  <c r="AM193" i="156" s="1"/>
  <c r="AY192" i="156"/>
  <c r="AU192" i="156"/>
  <c r="AS195" i="156" s="1"/>
  <c r="AN192" i="156"/>
  <c r="AL192" i="156"/>
  <c r="BA191" i="156"/>
  <c r="AS197" i="156" s="1"/>
  <c r="AY191" i="156"/>
  <c r="AW191" i="156"/>
  <c r="AS194" i="156" s="1"/>
  <c r="AU191" i="156"/>
  <c r="AN191" i="156"/>
  <c r="AL191" i="156"/>
  <c r="AM191" i="156" s="1"/>
  <c r="AY190" i="156"/>
  <c r="AU190" i="156"/>
  <c r="AQ190" i="156"/>
  <c r="AO193" i="156" s="1"/>
  <c r="BM189" i="156"/>
  <c r="BL189" i="156"/>
  <c r="BJ189" i="156"/>
  <c r="BI189" i="156"/>
  <c r="AY189" i="156"/>
  <c r="AU189" i="156"/>
  <c r="AQ189" i="156"/>
  <c r="AO192" i="156" s="1"/>
  <c r="BA188" i="156"/>
  <c r="AO197" i="156" s="1"/>
  <c r="AY188" i="156"/>
  <c r="AW188" i="156"/>
  <c r="AO194" i="156" s="1"/>
  <c r="AU188" i="156"/>
  <c r="AS188" i="156"/>
  <c r="AO191" i="156" s="1"/>
  <c r="AQ188" i="156"/>
  <c r="AX187" i="156"/>
  <c r="AT187" i="156"/>
  <c r="AP187" i="156"/>
  <c r="AL187" i="156"/>
  <c r="AX186" i="156"/>
  <c r="AT186" i="156"/>
  <c r="AP186" i="156"/>
  <c r="AL186" i="156"/>
  <c r="N199" i="156"/>
  <c r="L199" i="156"/>
  <c r="M199" i="156" s="1"/>
  <c r="K199" i="156"/>
  <c r="J199" i="156"/>
  <c r="H199" i="156"/>
  <c r="I199" i="156" s="1"/>
  <c r="F199" i="156"/>
  <c r="D199" i="156"/>
  <c r="E199" i="156" s="1"/>
  <c r="N198" i="156"/>
  <c r="L198" i="156"/>
  <c r="M198" i="156" s="1"/>
  <c r="K198" i="156"/>
  <c r="J198" i="156"/>
  <c r="H198" i="156"/>
  <c r="I198" i="156" s="1"/>
  <c r="F198" i="156"/>
  <c r="D198" i="156"/>
  <c r="E198" i="156" s="1"/>
  <c r="N197" i="156"/>
  <c r="L197" i="156"/>
  <c r="M197" i="156" s="1"/>
  <c r="J197" i="156"/>
  <c r="H197" i="156"/>
  <c r="I197" i="156" s="1"/>
  <c r="F197" i="156"/>
  <c r="D197" i="156"/>
  <c r="E197" i="156" s="1"/>
  <c r="Q196" i="156"/>
  <c r="O199" i="156" s="1"/>
  <c r="J196" i="156"/>
  <c r="H196" i="156"/>
  <c r="I196" i="156" s="1"/>
  <c r="G199" i="156" s="1"/>
  <c r="G196" i="156"/>
  <c r="F196" i="156"/>
  <c r="D196" i="156"/>
  <c r="E196" i="156" s="1"/>
  <c r="Q195" i="156"/>
  <c r="O198" i="156" s="1"/>
  <c r="J195" i="156"/>
  <c r="H195" i="156"/>
  <c r="I195" i="156" s="1"/>
  <c r="G198" i="156" s="1"/>
  <c r="G195" i="156"/>
  <c r="F195" i="156"/>
  <c r="D195" i="156"/>
  <c r="E195" i="156" s="1"/>
  <c r="S194" i="156"/>
  <c r="O197" i="156" s="1"/>
  <c r="Q194" i="156"/>
  <c r="J194" i="156"/>
  <c r="H194" i="156"/>
  <c r="I194" i="156" s="1"/>
  <c r="F194" i="156"/>
  <c r="D194" i="156"/>
  <c r="Q193" i="156"/>
  <c r="M193" i="156"/>
  <c r="K196" i="156" s="1"/>
  <c r="F193" i="156"/>
  <c r="D193" i="156"/>
  <c r="E193" i="156" s="1"/>
  <c r="Q192" i="156"/>
  <c r="M192" i="156"/>
  <c r="K195" i="156" s="1"/>
  <c r="F192" i="156"/>
  <c r="D192" i="156"/>
  <c r="S191" i="156"/>
  <c r="K197" i="156" s="1"/>
  <c r="Q191" i="156"/>
  <c r="O191" i="156"/>
  <c r="K194" i="156" s="1"/>
  <c r="M191" i="156"/>
  <c r="F191" i="156"/>
  <c r="D191" i="156"/>
  <c r="E191" i="156" s="1"/>
  <c r="Q190" i="156"/>
  <c r="M190" i="156"/>
  <c r="I190" i="156"/>
  <c r="G193" i="156" s="1"/>
  <c r="AE189" i="156"/>
  <c r="AD189" i="156"/>
  <c r="AB189" i="156"/>
  <c r="AA189" i="156"/>
  <c r="Q189" i="156"/>
  <c r="M189" i="156"/>
  <c r="I189" i="156"/>
  <c r="G192" i="156" s="1"/>
  <c r="S188" i="156"/>
  <c r="G197" i="156" s="1"/>
  <c r="Q188" i="156"/>
  <c r="O188" i="156"/>
  <c r="G194" i="156" s="1"/>
  <c r="M188" i="156"/>
  <c r="K188" i="156"/>
  <c r="G191" i="156" s="1"/>
  <c r="I188" i="156"/>
  <c r="P187" i="156"/>
  <c r="L187" i="156"/>
  <c r="H187" i="156"/>
  <c r="D187" i="156"/>
  <c r="P186" i="156"/>
  <c r="L186" i="156"/>
  <c r="H186" i="156"/>
  <c r="D186" i="156"/>
  <c r="AV184" i="156"/>
  <c r="AT184" i="156"/>
  <c r="AU184" i="156" s="1"/>
  <c r="AS184" i="156"/>
  <c r="AR184" i="156"/>
  <c r="AP184" i="156"/>
  <c r="AQ184" i="156" s="1"/>
  <c r="AN184" i="156"/>
  <c r="AL184" i="156"/>
  <c r="AM184" i="156" s="1"/>
  <c r="AV183" i="156"/>
  <c r="AT183" i="156"/>
  <c r="AU183" i="156" s="1"/>
  <c r="AS183" i="156"/>
  <c r="AR183" i="156"/>
  <c r="AP183" i="156"/>
  <c r="AQ183" i="156" s="1"/>
  <c r="AN183" i="156"/>
  <c r="AL183" i="156"/>
  <c r="AV182" i="156"/>
  <c r="AT182" i="156"/>
  <c r="AU182" i="156" s="1"/>
  <c r="AR182" i="156"/>
  <c r="AP182" i="156"/>
  <c r="AQ182" i="156" s="1"/>
  <c r="AN182" i="156"/>
  <c r="AL182" i="156"/>
  <c r="AM182" i="156" s="1"/>
  <c r="AY181" i="156"/>
  <c r="AW184" i="156" s="1"/>
  <c r="AR181" i="156"/>
  <c r="AP181" i="156"/>
  <c r="AQ181" i="156" s="1"/>
  <c r="AO184" i="156" s="1"/>
  <c r="AO181" i="156"/>
  <c r="AN181" i="156"/>
  <c r="AL181" i="156"/>
  <c r="AM181" i="156" s="1"/>
  <c r="AY180" i="156"/>
  <c r="AW183" i="156" s="1"/>
  <c r="AR180" i="156"/>
  <c r="AP180" i="156"/>
  <c r="AQ180" i="156" s="1"/>
  <c r="AO183" i="156" s="1"/>
  <c r="AO180" i="156"/>
  <c r="AN180" i="156"/>
  <c r="AL180" i="156"/>
  <c r="AM180" i="156" s="1"/>
  <c r="BA179" i="156"/>
  <c r="AW182" i="156" s="1"/>
  <c r="AY179" i="156"/>
  <c r="AR179" i="156"/>
  <c r="AP179" i="156"/>
  <c r="AQ179" i="156" s="1"/>
  <c r="AN179" i="156"/>
  <c r="AL179" i="156"/>
  <c r="AM179" i="156" s="1"/>
  <c r="AY178" i="156"/>
  <c r="AU178" i="156"/>
  <c r="AS181" i="156" s="1"/>
  <c r="AN178" i="156"/>
  <c r="AL178" i="156"/>
  <c r="AM178" i="156" s="1"/>
  <c r="AY177" i="156"/>
  <c r="AU177" i="156"/>
  <c r="AS180" i="156" s="1"/>
  <c r="AN177" i="156"/>
  <c r="AL177" i="156"/>
  <c r="AM177" i="156" s="1"/>
  <c r="BA176" i="156"/>
  <c r="AS182" i="156" s="1"/>
  <c r="AY176" i="156"/>
  <c r="AW176" i="156"/>
  <c r="AS179" i="156" s="1"/>
  <c r="AU176" i="156"/>
  <c r="AN176" i="156"/>
  <c r="AL176" i="156"/>
  <c r="AY175" i="156"/>
  <c r="AU175" i="156"/>
  <c r="AQ175" i="156"/>
  <c r="AO178" i="156" s="1"/>
  <c r="BM174" i="156"/>
  <c r="BL174" i="156"/>
  <c r="BJ174" i="156"/>
  <c r="BI174" i="156"/>
  <c r="AY174" i="156"/>
  <c r="AU174" i="156"/>
  <c r="AQ174" i="156"/>
  <c r="AO177" i="156" s="1"/>
  <c r="BA173" i="156"/>
  <c r="AO182" i="156" s="1"/>
  <c r="AY173" i="156"/>
  <c r="AW173" i="156"/>
  <c r="AO179" i="156" s="1"/>
  <c r="AU173" i="156"/>
  <c r="AS173" i="156"/>
  <c r="AO176" i="156" s="1"/>
  <c r="AQ173" i="156"/>
  <c r="AX172" i="156"/>
  <c r="AT172" i="156"/>
  <c r="AP172" i="156"/>
  <c r="AL172" i="156"/>
  <c r="AX171" i="156"/>
  <c r="AT171" i="156"/>
  <c r="AP171" i="156"/>
  <c r="AL171" i="156"/>
  <c r="N184" i="156"/>
  <c r="L184" i="156"/>
  <c r="M184" i="156" s="1"/>
  <c r="K184" i="156"/>
  <c r="J184" i="156"/>
  <c r="H184" i="156"/>
  <c r="I184" i="156" s="1"/>
  <c r="F184" i="156"/>
  <c r="D184" i="156"/>
  <c r="E184" i="156" s="1"/>
  <c r="N183" i="156"/>
  <c r="L183" i="156"/>
  <c r="M183" i="156" s="1"/>
  <c r="K183" i="156"/>
  <c r="J183" i="156"/>
  <c r="H183" i="156"/>
  <c r="I183" i="156" s="1"/>
  <c r="F183" i="156"/>
  <c r="D183" i="156"/>
  <c r="N182" i="156"/>
  <c r="L182" i="156"/>
  <c r="M182" i="156" s="1"/>
  <c r="J182" i="156"/>
  <c r="H182" i="156"/>
  <c r="I182" i="156" s="1"/>
  <c r="F182" i="156"/>
  <c r="D182" i="156"/>
  <c r="E182" i="156" s="1"/>
  <c r="Q181" i="156"/>
  <c r="O184" i="156" s="1"/>
  <c r="J181" i="156"/>
  <c r="H181" i="156"/>
  <c r="I181" i="156" s="1"/>
  <c r="G184" i="156" s="1"/>
  <c r="G181" i="156"/>
  <c r="F181" i="156"/>
  <c r="D181" i="156"/>
  <c r="E181" i="156" s="1"/>
  <c r="Q180" i="156"/>
  <c r="O183" i="156" s="1"/>
  <c r="J180" i="156"/>
  <c r="H180" i="156"/>
  <c r="I180" i="156" s="1"/>
  <c r="G183" i="156" s="1"/>
  <c r="G180" i="156"/>
  <c r="F180" i="156"/>
  <c r="D180" i="156"/>
  <c r="E180" i="156" s="1"/>
  <c r="S179" i="156"/>
  <c r="O182" i="156" s="1"/>
  <c r="Q179" i="156"/>
  <c r="J179" i="156"/>
  <c r="H179" i="156"/>
  <c r="I179" i="156" s="1"/>
  <c r="F179" i="156"/>
  <c r="D179" i="156"/>
  <c r="E179" i="156" s="1"/>
  <c r="Q178" i="156"/>
  <c r="M178" i="156"/>
  <c r="K181" i="156" s="1"/>
  <c r="F178" i="156"/>
  <c r="D178" i="156"/>
  <c r="E178" i="156" s="1"/>
  <c r="Q177" i="156"/>
  <c r="M177" i="156"/>
  <c r="K180" i="156" s="1"/>
  <c r="F177" i="156"/>
  <c r="D177" i="156"/>
  <c r="E177" i="156" s="1"/>
  <c r="S176" i="156"/>
  <c r="K182" i="156" s="1"/>
  <c r="Q176" i="156"/>
  <c r="O176" i="156"/>
  <c r="K179" i="156" s="1"/>
  <c r="M176" i="156"/>
  <c r="F176" i="156"/>
  <c r="D176" i="156"/>
  <c r="E176" i="156" s="1"/>
  <c r="Q175" i="156"/>
  <c r="M175" i="156"/>
  <c r="I175" i="156"/>
  <c r="G178" i="156" s="1"/>
  <c r="AE174" i="156"/>
  <c r="AD174" i="156"/>
  <c r="AB174" i="156"/>
  <c r="AA174" i="156"/>
  <c r="Q174" i="156"/>
  <c r="M174" i="156"/>
  <c r="I174" i="156"/>
  <c r="G177" i="156" s="1"/>
  <c r="S173" i="156"/>
  <c r="G182" i="156" s="1"/>
  <c r="Q173" i="156"/>
  <c r="O173" i="156"/>
  <c r="G179" i="156" s="1"/>
  <c r="M173" i="156"/>
  <c r="K173" i="156"/>
  <c r="G176" i="156" s="1"/>
  <c r="I173" i="156"/>
  <c r="P172" i="156"/>
  <c r="L172" i="156"/>
  <c r="H172" i="156"/>
  <c r="D172" i="156"/>
  <c r="P171" i="156"/>
  <c r="L171" i="156"/>
  <c r="H171" i="156"/>
  <c r="D171" i="156"/>
  <c r="N72" i="156"/>
  <c r="L72" i="156"/>
  <c r="M72" i="156" s="1"/>
  <c r="K72" i="156"/>
  <c r="J72" i="156"/>
  <c r="H72" i="156"/>
  <c r="I72" i="156" s="1"/>
  <c r="F72" i="156"/>
  <c r="D72" i="156"/>
  <c r="E72" i="156" s="1"/>
  <c r="N71" i="156"/>
  <c r="L71" i="156"/>
  <c r="M71" i="156" s="1"/>
  <c r="K71" i="156"/>
  <c r="J71" i="156"/>
  <c r="H71" i="156"/>
  <c r="I71" i="156" s="1"/>
  <c r="F71" i="156"/>
  <c r="D71" i="156"/>
  <c r="E71" i="156" s="1"/>
  <c r="N70" i="156"/>
  <c r="L70" i="156"/>
  <c r="M70" i="156" s="1"/>
  <c r="J70" i="156"/>
  <c r="H70" i="156"/>
  <c r="I70" i="156" s="1"/>
  <c r="F70" i="156"/>
  <c r="D70" i="156"/>
  <c r="Q69" i="156"/>
  <c r="O72" i="156" s="1"/>
  <c r="J69" i="156"/>
  <c r="H69" i="156"/>
  <c r="I69" i="156" s="1"/>
  <c r="G72" i="156" s="1"/>
  <c r="G69" i="156"/>
  <c r="F69" i="156"/>
  <c r="D69" i="156"/>
  <c r="E69" i="156" s="1"/>
  <c r="Q68" i="156"/>
  <c r="O71" i="156" s="1"/>
  <c r="J68" i="156"/>
  <c r="H68" i="156"/>
  <c r="I68" i="156" s="1"/>
  <c r="G71" i="156" s="1"/>
  <c r="G68" i="156"/>
  <c r="F68" i="156"/>
  <c r="D68" i="156"/>
  <c r="E68" i="156" s="1"/>
  <c r="S67" i="156"/>
  <c r="O70" i="156" s="1"/>
  <c r="Q67" i="156"/>
  <c r="J67" i="156"/>
  <c r="H67" i="156"/>
  <c r="I67" i="156" s="1"/>
  <c r="F67" i="156"/>
  <c r="D67" i="156"/>
  <c r="Q66" i="156"/>
  <c r="M66" i="156"/>
  <c r="K69" i="156" s="1"/>
  <c r="F66" i="156"/>
  <c r="D66" i="156"/>
  <c r="E66" i="156" s="1"/>
  <c r="Q65" i="156"/>
  <c r="M65" i="156"/>
  <c r="K68" i="156" s="1"/>
  <c r="F65" i="156"/>
  <c r="D65" i="156"/>
  <c r="S64" i="156"/>
  <c r="K70" i="156" s="1"/>
  <c r="Q64" i="156"/>
  <c r="O64" i="156"/>
  <c r="K67" i="156" s="1"/>
  <c r="M64" i="156"/>
  <c r="F64" i="156"/>
  <c r="D64" i="156"/>
  <c r="E64" i="156" s="1"/>
  <c r="Q63" i="156"/>
  <c r="M63" i="156"/>
  <c r="I63" i="156"/>
  <c r="G66" i="156" s="1"/>
  <c r="AE62" i="156"/>
  <c r="AD62" i="156"/>
  <c r="AB62" i="156"/>
  <c r="AA62" i="156"/>
  <c r="Q62" i="156"/>
  <c r="M62" i="156"/>
  <c r="I62" i="156"/>
  <c r="G65" i="156" s="1"/>
  <c r="S61" i="156"/>
  <c r="G70" i="156" s="1"/>
  <c r="Q61" i="156"/>
  <c r="O61" i="156"/>
  <c r="G67" i="156" s="1"/>
  <c r="M61" i="156"/>
  <c r="K61" i="156"/>
  <c r="G64" i="156" s="1"/>
  <c r="I61" i="156"/>
  <c r="P60" i="156"/>
  <c r="L60" i="156"/>
  <c r="H60" i="156"/>
  <c r="D60" i="156"/>
  <c r="P59" i="156"/>
  <c r="L59" i="156"/>
  <c r="H59" i="156"/>
  <c r="D59" i="156"/>
  <c r="AV57" i="156"/>
  <c r="AT57" i="156"/>
  <c r="AU57" i="156" s="1"/>
  <c r="AS57" i="156"/>
  <c r="AR57" i="156"/>
  <c r="AP57" i="156"/>
  <c r="AQ57" i="156" s="1"/>
  <c r="AN57" i="156"/>
  <c r="AL57" i="156"/>
  <c r="AM57" i="156" s="1"/>
  <c r="AV56" i="156"/>
  <c r="AT56" i="156"/>
  <c r="AU56" i="156" s="1"/>
  <c r="AS56" i="156"/>
  <c r="AR56" i="156"/>
  <c r="AP56" i="156"/>
  <c r="AQ56" i="156" s="1"/>
  <c r="AN56" i="156"/>
  <c r="AL56" i="156"/>
  <c r="AM56" i="156" s="1"/>
  <c r="AV55" i="156"/>
  <c r="AT55" i="156"/>
  <c r="AU55" i="156" s="1"/>
  <c r="AR55" i="156"/>
  <c r="AP55" i="156"/>
  <c r="AQ55" i="156" s="1"/>
  <c r="AN55" i="156"/>
  <c r="AL55" i="156"/>
  <c r="AM55" i="156" s="1"/>
  <c r="AY54" i="156"/>
  <c r="AW57" i="156" s="1"/>
  <c r="AR54" i="156"/>
  <c r="AP54" i="156"/>
  <c r="AQ54" i="156" s="1"/>
  <c r="AO57" i="156" s="1"/>
  <c r="AO54" i="156"/>
  <c r="AN54" i="156"/>
  <c r="AL54" i="156"/>
  <c r="AM54" i="156" s="1"/>
  <c r="AY53" i="156"/>
  <c r="AW56" i="156" s="1"/>
  <c r="AR53" i="156"/>
  <c r="AP53" i="156"/>
  <c r="AQ53" i="156" s="1"/>
  <c r="AO56" i="156" s="1"/>
  <c r="AO53" i="156"/>
  <c r="AN53" i="156"/>
  <c r="AL53" i="156"/>
  <c r="AM53" i="156" s="1"/>
  <c r="BA52" i="156"/>
  <c r="AW55" i="156" s="1"/>
  <c r="AY52" i="156"/>
  <c r="AR52" i="156"/>
  <c r="AP52" i="156"/>
  <c r="AQ52" i="156" s="1"/>
  <c r="AN52" i="156"/>
  <c r="AL52" i="156"/>
  <c r="AM52" i="156" s="1"/>
  <c r="AY51" i="156"/>
  <c r="AU51" i="156"/>
  <c r="AS54" i="156" s="1"/>
  <c r="AN51" i="156"/>
  <c r="AL51" i="156"/>
  <c r="AM51" i="156" s="1"/>
  <c r="AY50" i="156"/>
  <c r="AU50" i="156"/>
  <c r="AS53" i="156" s="1"/>
  <c r="AN50" i="156"/>
  <c r="AL50" i="156"/>
  <c r="BA49" i="156"/>
  <c r="AS55" i="156" s="1"/>
  <c r="AY49" i="156"/>
  <c r="AW49" i="156"/>
  <c r="AS52" i="156" s="1"/>
  <c r="AU49" i="156"/>
  <c r="AN49" i="156"/>
  <c r="AL49" i="156"/>
  <c r="AM49" i="156" s="1"/>
  <c r="AY48" i="156"/>
  <c r="AU48" i="156"/>
  <c r="AQ48" i="156"/>
  <c r="AO51" i="156" s="1"/>
  <c r="BM47" i="156"/>
  <c r="BL47" i="156"/>
  <c r="BJ47" i="156"/>
  <c r="BI47" i="156"/>
  <c r="AY47" i="156"/>
  <c r="AU47" i="156"/>
  <c r="AQ47" i="156"/>
  <c r="AO50" i="156" s="1"/>
  <c r="BA46" i="156"/>
  <c r="AO55" i="156" s="1"/>
  <c r="AY46" i="156"/>
  <c r="AW46" i="156"/>
  <c r="AO52" i="156" s="1"/>
  <c r="AU46" i="156"/>
  <c r="AS46" i="156"/>
  <c r="AO49" i="156" s="1"/>
  <c r="AQ46" i="156"/>
  <c r="AX45" i="156"/>
  <c r="AT45" i="156"/>
  <c r="AP45" i="156"/>
  <c r="AL45" i="156"/>
  <c r="AX44" i="156"/>
  <c r="AT44" i="156"/>
  <c r="AP44" i="156"/>
  <c r="AL44" i="156"/>
  <c r="R147" i="156"/>
  <c r="P147" i="156"/>
  <c r="Q147" i="156" s="1"/>
  <c r="O147" i="156"/>
  <c r="N147" i="156"/>
  <c r="L147" i="156"/>
  <c r="M147" i="156" s="1"/>
  <c r="J147" i="156"/>
  <c r="H147" i="156"/>
  <c r="I147" i="156" s="1"/>
  <c r="G147" i="156"/>
  <c r="F147" i="156"/>
  <c r="D147" i="156"/>
  <c r="E147" i="156" s="1"/>
  <c r="R146" i="156"/>
  <c r="P146" i="156"/>
  <c r="Q146" i="156" s="1"/>
  <c r="O146" i="156"/>
  <c r="N146" i="156"/>
  <c r="L146" i="156"/>
  <c r="M146" i="156" s="1"/>
  <c r="J146" i="156"/>
  <c r="H146" i="156"/>
  <c r="I146" i="156" s="1"/>
  <c r="G146" i="156"/>
  <c r="F146" i="156"/>
  <c r="D146" i="156"/>
  <c r="E146" i="156" s="1"/>
  <c r="R145" i="156"/>
  <c r="P145" i="156"/>
  <c r="Q145" i="156" s="1"/>
  <c r="N145" i="156"/>
  <c r="L145" i="156"/>
  <c r="M145" i="156" s="1"/>
  <c r="J145" i="156"/>
  <c r="H145" i="156"/>
  <c r="I145" i="156" s="1"/>
  <c r="F145" i="156"/>
  <c r="D145" i="156"/>
  <c r="E145" i="156" s="1"/>
  <c r="U144" i="156"/>
  <c r="S147" i="156" s="1"/>
  <c r="N144" i="156"/>
  <c r="L144" i="156"/>
  <c r="M144" i="156" s="1"/>
  <c r="K147" i="156" s="1"/>
  <c r="K144" i="156"/>
  <c r="J144" i="156"/>
  <c r="H144" i="156"/>
  <c r="I144" i="156" s="1"/>
  <c r="F144" i="156"/>
  <c r="D144" i="156"/>
  <c r="E144" i="156" s="1"/>
  <c r="U143" i="156"/>
  <c r="S146" i="156" s="1"/>
  <c r="N143" i="156"/>
  <c r="L143" i="156"/>
  <c r="M143" i="156" s="1"/>
  <c r="K146" i="156" s="1"/>
  <c r="K143" i="156"/>
  <c r="J143" i="156"/>
  <c r="H143" i="156"/>
  <c r="I143" i="156" s="1"/>
  <c r="F143" i="156"/>
  <c r="D143" i="156"/>
  <c r="E143" i="156" s="1"/>
  <c r="W142" i="156"/>
  <c r="S145" i="156" s="1"/>
  <c r="U142" i="156"/>
  <c r="N142" i="156"/>
  <c r="L142" i="156"/>
  <c r="M142" i="156" s="1"/>
  <c r="J142" i="156"/>
  <c r="H142" i="156"/>
  <c r="I142" i="156" s="1"/>
  <c r="F142" i="156"/>
  <c r="D142" i="156"/>
  <c r="U141" i="156"/>
  <c r="Q141" i="156"/>
  <c r="O144" i="156" s="1"/>
  <c r="K141" i="156"/>
  <c r="J141" i="156"/>
  <c r="H141" i="156"/>
  <c r="I141" i="156" s="1"/>
  <c r="G144" i="156" s="1"/>
  <c r="G141" i="156"/>
  <c r="F141" i="156"/>
  <c r="D141" i="156"/>
  <c r="E141" i="156" s="1"/>
  <c r="U140" i="156"/>
  <c r="Q140" i="156"/>
  <c r="O143" i="156" s="1"/>
  <c r="K140" i="156"/>
  <c r="J140" i="156"/>
  <c r="H140" i="156"/>
  <c r="I140" i="156" s="1"/>
  <c r="G143" i="156" s="1"/>
  <c r="G140" i="156"/>
  <c r="F140" i="156"/>
  <c r="D140" i="156"/>
  <c r="E140" i="156" s="1"/>
  <c r="W139" i="156"/>
  <c r="O145" i="156" s="1"/>
  <c r="U139" i="156"/>
  <c r="S139" i="156"/>
  <c r="O142" i="156" s="1"/>
  <c r="Q139" i="156"/>
  <c r="J139" i="156"/>
  <c r="H139" i="156"/>
  <c r="I139" i="156" s="1"/>
  <c r="F139" i="156"/>
  <c r="D139" i="156"/>
  <c r="E139" i="156" s="1"/>
  <c r="U138" i="156"/>
  <c r="Q138" i="156"/>
  <c r="F138" i="156"/>
  <c r="D138" i="156"/>
  <c r="E138" i="156" s="1"/>
  <c r="U137" i="156"/>
  <c r="Q137" i="156"/>
  <c r="F137" i="156"/>
  <c r="D137" i="156"/>
  <c r="E137" i="156" s="1"/>
  <c r="W136" i="156"/>
  <c r="K145" i="156" s="1"/>
  <c r="U136" i="156"/>
  <c r="S136" i="156"/>
  <c r="K142" i="156" s="1"/>
  <c r="Q136" i="156"/>
  <c r="O136" i="156"/>
  <c r="K139" i="156" s="1"/>
  <c r="F136" i="156"/>
  <c r="D136" i="156"/>
  <c r="E136" i="156" s="1"/>
  <c r="U135" i="156"/>
  <c r="Q135" i="156"/>
  <c r="I135" i="156"/>
  <c r="G138" i="156" s="1"/>
  <c r="AI134" i="156"/>
  <c r="AH134" i="156"/>
  <c r="AF134" i="156"/>
  <c r="AE134" i="156"/>
  <c r="U134" i="156"/>
  <c r="Q134" i="156"/>
  <c r="I134" i="156"/>
  <c r="G137" i="156" s="1"/>
  <c r="W133" i="156"/>
  <c r="G145" i="156" s="1"/>
  <c r="U133" i="156"/>
  <c r="S133" i="156"/>
  <c r="G142" i="156" s="1"/>
  <c r="Q133" i="156"/>
  <c r="O133" i="156"/>
  <c r="K133" i="156"/>
  <c r="G136" i="156" s="1"/>
  <c r="I133" i="156"/>
  <c r="T132" i="156"/>
  <c r="P132" i="156"/>
  <c r="L132" i="156"/>
  <c r="H132" i="156"/>
  <c r="D132" i="156"/>
  <c r="T131" i="156"/>
  <c r="P131" i="156"/>
  <c r="L131" i="156"/>
  <c r="H131" i="156"/>
  <c r="D131" i="156"/>
  <c r="R129" i="156"/>
  <c r="P129" i="156"/>
  <c r="Q129" i="156" s="1"/>
  <c r="O129" i="156"/>
  <c r="N129" i="156"/>
  <c r="L129" i="156"/>
  <c r="M129" i="156" s="1"/>
  <c r="J129" i="156"/>
  <c r="H129" i="156"/>
  <c r="I129" i="156" s="1"/>
  <c r="G129" i="156"/>
  <c r="F129" i="156"/>
  <c r="D129" i="156"/>
  <c r="E129" i="156" s="1"/>
  <c r="R128" i="156"/>
  <c r="P128" i="156"/>
  <c r="Q128" i="156" s="1"/>
  <c r="O128" i="156"/>
  <c r="N128" i="156"/>
  <c r="L128" i="156"/>
  <c r="M128" i="156" s="1"/>
  <c r="J128" i="156"/>
  <c r="H128" i="156"/>
  <c r="I128" i="156" s="1"/>
  <c r="G128" i="156"/>
  <c r="F128" i="156"/>
  <c r="D128" i="156"/>
  <c r="E128" i="156" s="1"/>
  <c r="R127" i="156"/>
  <c r="P127" i="156"/>
  <c r="Q127" i="156" s="1"/>
  <c r="N127" i="156"/>
  <c r="L127" i="156"/>
  <c r="M127" i="156" s="1"/>
  <c r="J127" i="156"/>
  <c r="H127" i="156"/>
  <c r="I127" i="156" s="1"/>
  <c r="F127" i="156"/>
  <c r="D127" i="156"/>
  <c r="U126" i="156"/>
  <c r="S129" i="156" s="1"/>
  <c r="N126" i="156"/>
  <c r="L126" i="156"/>
  <c r="M126" i="156" s="1"/>
  <c r="K129" i="156" s="1"/>
  <c r="K126" i="156"/>
  <c r="J126" i="156"/>
  <c r="H126" i="156"/>
  <c r="I126" i="156" s="1"/>
  <c r="F126" i="156"/>
  <c r="D126" i="156"/>
  <c r="E126" i="156" s="1"/>
  <c r="U125" i="156"/>
  <c r="S128" i="156" s="1"/>
  <c r="N125" i="156"/>
  <c r="L125" i="156"/>
  <c r="M125" i="156" s="1"/>
  <c r="K128" i="156" s="1"/>
  <c r="K125" i="156"/>
  <c r="J125" i="156"/>
  <c r="H125" i="156"/>
  <c r="I125" i="156" s="1"/>
  <c r="F125" i="156"/>
  <c r="D125" i="156"/>
  <c r="E125" i="156" s="1"/>
  <c r="W124" i="156"/>
  <c r="S127" i="156" s="1"/>
  <c r="U124" i="156"/>
  <c r="N124" i="156"/>
  <c r="L124" i="156"/>
  <c r="M124" i="156" s="1"/>
  <c r="J124" i="156"/>
  <c r="H124" i="156"/>
  <c r="I124" i="156" s="1"/>
  <c r="F124" i="156"/>
  <c r="D124" i="156"/>
  <c r="U123" i="156"/>
  <c r="Q123" i="156"/>
  <c r="O126" i="156" s="1"/>
  <c r="K123" i="156"/>
  <c r="J123" i="156"/>
  <c r="H123" i="156"/>
  <c r="I123" i="156" s="1"/>
  <c r="G126" i="156" s="1"/>
  <c r="G123" i="156"/>
  <c r="F123" i="156"/>
  <c r="D123" i="156"/>
  <c r="E123" i="156" s="1"/>
  <c r="U122" i="156"/>
  <c r="Q122" i="156"/>
  <c r="O125" i="156" s="1"/>
  <c r="K122" i="156"/>
  <c r="J122" i="156"/>
  <c r="H122" i="156"/>
  <c r="I122" i="156" s="1"/>
  <c r="G125" i="156" s="1"/>
  <c r="G122" i="156"/>
  <c r="F122" i="156"/>
  <c r="D122" i="156"/>
  <c r="E122" i="156" s="1"/>
  <c r="W121" i="156"/>
  <c r="O127" i="156" s="1"/>
  <c r="U121" i="156"/>
  <c r="S121" i="156"/>
  <c r="O124" i="156" s="1"/>
  <c r="Q121" i="156"/>
  <c r="J121" i="156"/>
  <c r="H121" i="156"/>
  <c r="I121" i="156" s="1"/>
  <c r="F121" i="156"/>
  <c r="D121" i="156"/>
  <c r="U120" i="156"/>
  <c r="Q120" i="156"/>
  <c r="F120" i="156"/>
  <c r="D120" i="156"/>
  <c r="E120" i="156" s="1"/>
  <c r="U119" i="156"/>
  <c r="Q119" i="156"/>
  <c r="F119" i="156"/>
  <c r="D119" i="156"/>
  <c r="E119" i="156" s="1"/>
  <c r="W118" i="156"/>
  <c r="K127" i="156" s="1"/>
  <c r="U118" i="156"/>
  <c r="S118" i="156"/>
  <c r="K124" i="156" s="1"/>
  <c r="Q118" i="156"/>
  <c r="O118" i="156"/>
  <c r="K121" i="156" s="1"/>
  <c r="F118" i="156"/>
  <c r="D118" i="156"/>
  <c r="U117" i="156"/>
  <c r="Q117" i="156"/>
  <c r="I117" i="156"/>
  <c r="G120" i="156" s="1"/>
  <c r="AI116" i="156"/>
  <c r="AH116" i="156"/>
  <c r="AF116" i="156"/>
  <c r="AE116" i="156"/>
  <c r="U116" i="156"/>
  <c r="Q116" i="156"/>
  <c r="I116" i="156"/>
  <c r="W115" i="156"/>
  <c r="G127" i="156" s="1"/>
  <c r="U115" i="156"/>
  <c r="S115" i="156"/>
  <c r="G124" i="156" s="1"/>
  <c r="Q115" i="156"/>
  <c r="O115" i="156"/>
  <c r="G121" i="156" s="1"/>
  <c r="K115" i="156"/>
  <c r="G118" i="156" s="1"/>
  <c r="I115" i="156"/>
  <c r="T114" i="156"/>
  <c r="P114" i="156"/>
  <c r="L114" i="156"/>
  <c r="H114" i="156"/>
  <c r="D114" i="156"/>
  <c r="T113" i="156"/>
  <c r="P113" i="156"/>
  <c r="L113" i="156"/>
  <c r="H113" i="156"/>
  <c r="D113" i="156"/>
  <c r="R111" i="156"/>
  <c r="P111" i="156"/>
  <c r="Q111" i="156" s="1"/>
  <c r="O111" i="156"/>
  <c r="N111" i="156"/>
  <c r="L111" i="156"/>
  <c r="M111" i="156" s="1"/>
  <c r="J111" i="156"/>
  <c r="H111" i="156"/>
  <c r="I111" i="156" s="1"/>
  <c r="G111" i="156"/>
  <c r="F111" i="156"/>
  <c r="D111" i="156"/>
  <c r="E111" i="156" s="1"/>
  <c r="R110" i="156"/>
  <c r="P110" i="156"/>
  <c r="Q110" i="156" s="1"/>
  <c r="O110" i="156"/>
  <c r="N110" i="156"/>
  <c r="L110" i="156"/>
  <c r="M110" i="156" s="1"/>
  <c r="J110" i="156"/>
  <c r="H110" i="156"/>
  <c r="I110" i="156" s="1"/>
  <c r="G110" i="156"/>
  <c r="F110" i="156"/>
  <c r="D110" i="156"/>
  <c r="E110" i="156" s="1"/>
  <c r="R109" i="156"/>
  <c r="P109" i="156"/>
  <c r="Q109" i="156" s="1"/>
  <c r="N109" i="156"/>
  <c r="L109" i="156"/>
  <c r="M109" i="156" s="1"/>
  <c r="J109" i="156"/>
  <c r="H109" i="156"/>
  <c r="I109" i="156" s="1"/>
  <c r="F109" i="156"/>
  <c r="D109" i="156"/>
  <c r="U108" i="156"/>
  <c r="S111" i="156" s="1"/>
  <c r="N108" i="156"/>
  <c r="L108" i="156"/>
  <c r="M108" i="156" s="1"/>
  <c r="K111" i="156" s="1"/>
  <c r="K108" i="156"/>
  <c r="J108" i="156"/>
  <c r="H108" i="156"/>
  <c r="I108" i="156" s="1"/>
  <c r="F108" i="156"/>
  <c r="D108" i="156"/>
  <c r="E108" i="156" s="1"/>
  <c r="U107" i="156"/>
  <c r="S110" i="156" s="1"/>
  <c r="N107" i="156"/>
  <c r="L107" i="156"/>
  <c r="M107" i="156" s="1"/>
  <c r="K110" i="156" s="1"/>
  <c r="K107" i="156"/>
  <c r="J107" i="156"/>
  <c r="H107" i="156"/>
  <c r="I107" i="156" s="1"/>
  <c r="F107" i="156"/>
  <c r="D107" i="156"/>
  <c r="E107" i="156" s="1"/>
  <c r="W106" i="156"/>
  <c r="S109" i="156" s="1"/>
  <c r="U106" i="156"/>
  <c r="N106" i="156"/>
  <c r="L106" i="156"/>
  <c r="M106" i="156" s="1"/>
  <c r="J106" i="156"/>
  <c r="H106" i="156"/>
  <c r="I106" i="156" s="1"/>
  <c r="F106" i="156"/>
  <c r="D106" i="156"/>
  <c r="U105" i="156"/>
  <c r="Q105" i="156"/>
  <c r="O108" i="156" s="1"/>
  <c r="K105" i="156"/>
  <c r="J105" i="156"/>
  <c r="H105" i="156"/>
  <c r="I105" i="156" s="1"/>
  <c r="G108" i="156" s="1"/>
  <c r="G105" i="156"/>
  <c r="F105" i="156"/>
  <c r="D105" i="156"/>
  <c r="E105" i="156" s="1"/>
  <c r="U104" i="156"/>
  <c r="Q104" i="156"/>
  <c r="O107" i="156" s="1"/>
  <c r="K104" i="156"/>
  <c r="J104" i="156"/>
  <c r="H104" i="156"/>
  <c r="I104" i="156" s="1"/>
  <c r="G107" i="156" s="1"/>
  <c r="G104" i="156"/>
  <c r="F104" i="156"/>
  <c r="D104" i="156"/>
  <c r="E104" i="156" s="1"/>
  <c r="W103" i="156"/>
  <c r="O109" i="156" s="1"/>
  <c r="U103" i="156"/>
  <c r="S103" i="156"/>
  <c r="O106" i="156" s="1"/>
  <c r="Q103" i="156"/>
  <c r="J103" i="156"/>
  <c r="H103" i="156"/>
  <c r="I103" i="156" s="1"/>
  <c r="F103" i="156"/>
  <c r="D103" i="156"/>
  <c r="U102" i="156"/>
  <c r="Q102" i="156"/>
  <c r="F102" i="156"/>
  <c r="D102" i="156"/>
  <c r="E102" i="156" s="1"/>
  <c r="U101" i="156"/>
  <c r="Q101" i="156"/>
  <c r="F101" i="156"/>
  <c r="D101" i="156"/>
  <c r="E101" i="156" s="1"/>
  <c r="W100" i="156"/>
  <c r="K109" i="156" s="1"/>
  <c r="U100" i="156"/>
  <c r="S100" i="156"/>
  <c r="K106" i="156" s="1"/>
  <c r="Q100" i="156"/>
  <c r="O100" i="156"/>
  <c r="K103" i="156" s="1"/>
  <c r="F100" i="156"/>
  <c r="D100" i="156"/>
  <c r="E100" i="156" s="1"/>
  <c r="U99" i="156"/>
  <c r="Q99" i="156"/>
  <c r="I99" i="156"/>
  <c r="G102" i="156" s="1"/>
  <c r="AI98" i="156"/>
  <c r="AH98" i="156"/>
  <c r="AF98" i="156"/>
  <c r="AE98" i="156"/>
  <c r="U98" i="156"/>
  <c r="Q98" i="156"/>
  <c r="I98" i="156"/>
  <c r="G101" i="156" s="1"/>
  <c r="W97" i="156"/>
  <c r="G109" i="156" s="1"/>
  <c r="U97" i="156"/>
  <c r="S97" i="156"/>
  <c r="G106" i="156" s="1"/>
  <c r="Q97" i="156"/>
  <c r="O97" i="156"/>
  <c r="G103" i="156" s="1"/>
  <c r="K97" i="156"/>
  <c r="I97" i="156"/>
  <c r="T96" i="156"/>
  <c r="P96" i="156"/>
  <c r="L96" i="156"/>
  <c r="H96" i="156"/>
  <c r="D96" i="156"/>
  <c r="T95" i="156"/>
  <c r="P95" i="156"/>
  <c r="L95" i="156"/>
  <c r="H95" i="156"/>
  <c r="D95" i="156"/>
  <c r="N57" i="156"/>
  <c r="L57" i="156"/>
  <c r="M57" i="156" s="1"/>
  <c r="K57" i="156"/>
  <c r="J57" i="156"/>
  <c r="H57" i="156"/>
  <c r="I57" i="156" s="1"/>
  <c r="F57" i="156"/>
  <c r="D57" i="156"/>
  <c r="E57" i="156" s="1"/>
  <c r="N56" i="156"/>
  <c r="L56" i="156"/>
  <c r="M56" i="156" s="1"/>
  <c r="K56" i="156"/>
  <c r="J56" i="156"/>
  <c r="H56" i="156"/>
  <c r="I56" i="156" s="1"/>
  <c r="F56" i="156"/>
  <c r="D56" i="156"/>
  <c r="E56" i="156" s="1"/>
  <c r="N55" i="156"/>
  <c r="L55" i="156"/>
  <c r="M55" i="156" s="1"/>
  <c r="J55" i="156"/>
  <c r="H55" i="156"/>
  <c r="I55" i="156" s="1"/>
  <c r="F55" i="156"/>
  <c r="D55" i="156"/>
  <c r="Q54" i="156"/>
  <c r="O57" i="156" s="1"/>
  <c r="J54" i="156"/>
  <c r="H54" i="156"/>
  <c r="I54" i="156" s="1"/>
  <c r="G57" i="156" s="1"/>
  <c r="G54" i="156"/>
  <c r="F54" i="156"/>
  <c r="D54" i="156"/>
  <c r="E54" i="156" s="1"/>
  <c r="Q53" i="156"/>
  <c r="O56" i="156" s="1"/>
  <c r="J53" i="156"/>
  <c r="H53" i="156"/>
  <c r="I53" i="156" s="1"/>
  <c r="G56" i="156" s="1"/>
  <c r="G53" i="156"/>
  <c r="F53" i="156"/>
  <c r="D53" i="156"/>
  <c r="E53" i="156" s="1"/>
  <c r="S52" i="156"/>
  <c r="O55" i="156" s="1"/>
  <c r="Q52" i="156"/>
  <c r="J52" i="156"/>
  <c r="H52" i="156"/>
  <c r="I52" i="156" s="1"/>
  <c r="F52" i="156"/>
  <c r="D52" i="156"/>
  <c r="E52" i="156" s="1"/>
  <c r="Q51" i="156"/>
  <c r="M51" i="156"/>
  <c r="K54" i="156" s="1"/>
  <c r="F51" i="156"/>
  <c r="D51" i="156"/>
  <c r="E51" i="156" s="1"/>
  <c r="Q50" i="156"/>
  <c r="M50" i="156"/>
  <c r="K53" i="156" s="1"/>
  <c r="F50" i="156"/>
  <c r="D50" i="156"/>
  <c r="E50" i="156" s="1"/>
  <c r="S49" i="156"/>
  <c r="K55" i="156" s="1"/>
  <c r="Q49" i="156"/>
  <c r="O49" i="156"/>
  <c r="K52" i="156" s="1"/>
  <c r="M49" i="156"/>
  <c r="F49" i="156"/>
  <c r="D49" i="156"/>
  <c r="Q48" i="156"/>
  <c r="M48" i="156"/>
  <c r="I48" i="156"/>
  <c r="G51" i="156" s="1"/>
  <c r="AE47" i="156"/>
  <c r="AD47" i="156"/>
  <c r="AB47" i="156"/>
  <c r="AA47" i="156"/>
  <c r="Q47" i="156"/>
  <c r="M47" i="156"/>
  <c r="I47" i="156"/>
  <c r="G50" i="156" s="1"/>
  <c r="S46" i="156"/>
  <c r="G55" i="156" s="1"/>
  <c r="Q46" i="156"/>
  <c r="O46" i="156"/>
  <c r="G52" i="156" s="1"/>
  <c r="M46" i="156"/>
  <c r="K46" i="156"/>
  <c r="G49" i="156" s="1"/>
  <c r="I46" i="156"/>
  <c r="P45" i="156"/>
  <c r="L45" i="156"/>
  <c r="H45" i="156"/>
  <c r="D45" i="156"/>
  <c r="P44" i="156"/>
  <c r="L44" i="156"/>
  <c r="H44" i="156"/>
  <c r="D44" i="156"/>
  <c r="BN285" i="156" l="1"/>
  <c r="AF300" i="156"/>
  <c r="AD318" i="156"/>
  <c r="BK270" i="156"/>
  <c r="BK204" i="156"/>
  <c r="AC234" i="156"/>
  <c r="BN189" i="156"/>
  <c r="AC353" i="156"/>
  <c r="BK315" i="156"/>
  <c r="AC189" i="156"/>
  <c r="AF368" i="156"/>
  <c r="AE65" i="156"/>
  <c r="AD195" i="156"/>
  <c r="BN270" i="156"/>
  <c r="BN300" i="156"/>
  <c r="BK353" i="156"/>
  <c r="AE222" i="156"/>
  <c r="BN353" i="156"/>
  <c r="AA371" i="156"/>
  <c r="AJ134" i="156"/>
  <c r="AF174" i="156"/>
  <c r="BM195" i="156"/>
  <c r="AC285" i="156"/>
  <c r="BM306" i="156"/>
  <c r="AF62" i="156"/>
  <c r="AF219" i="156"/>
  <c r="AE306" i="156"/>
  <c r="AC270" i="156"/>
  <c r="BM291" i="156"/>
  <c r="AE195" i="156"/>
  <c r="BM50" i="156"/>
  <c r="AC204" i="156"/>
  <c r="BK234" i="156"/>
  <c r="BL276" i="156"/>
  <c r="AC315" i="156"/>
  <c r="AF204" i="156"/>
  <c r="BM276" i="156"/>
  <c r="AF315" i="156"/>
  <c r="AD377" i="156"/>
  <c r="AC368" i="156"/>
  <c r="AD371" i="156"/>
  <c r="BN174" i="156"/>
  <c r="BL180" i="156"/>
  <c r="AF189" i="156"/>
  <c r="AD222" i="156"/>
  <c r="BL177" i="156"/>
  <c r="AE180" i="156"/>
  <c r="AD306" i="156"/>
  <c r="BG204" i="156"/>
  <c r="BB205" i="156" s="1"/>
  <c r="AG116" i="156"/>
  <c r="BM56" i="156"/>
  <c r="AD288" i="156"/>
  <c r="AF353" i="156"/>
  <c r="BJ195" i="156"/>
  <c r="Z198" i="156"/>
  <c r="V199" i="156" s="1"/>
  <c r="AE198" i="156"/>
  <c r="BM192" i="156"/>
  <c r="BK219" i="156"/>
  <c r="AF270" i="156"/>
  <c r="BH56" i="156"/>
  <c r="BD57" i="156" s="1"/>
  <c r="BL303" i="156"/>
  <c r="AA177" i="156"/>
  <c r="BN219" i="156"/>
  <c r="AF234" i="156"/>
  <c r="BL288" i="156"/>
  <c r="AI122" i="156"/>
  <c r="AG134" i="156"/>
  <c r="AC174" i="156"/>
  <c r="BN204" i="156"/>
  <c r="AD276" i="156"/>
  <c r="AF285" i="156"/>
  <c r="AD303" i="156"/>
  <c r="BK300" i="156"/>
  <c r="AE210" i="156"/>
  <c r="AE276" i="156"/>
  <c r="BK285" i="156"/>
  <c r="BM362" i="156"/>
  <c r="Z240" i="156"/>
  <c r="V241" i="156" s="1"/>
  <c r="Y300" i="156"/>
  <c r="T301" i="156" s="1"/>
  <c r="AH143" i="156"/>
  <c r="AD68" i="156"/>
  <c r="AD225" i="156"/>
  <c r="AE273" i="156"/>
  <c r="AE237" i="156"/>
  <c r="AD291" i="156"/>
  <c r="AE321" i="156"/>
  <c r="AE240" i="156"/>
  <c r="AD243" i="156"/>
  <c r="E290" i="156"/>
  <c r="Z291" i="156" s="1"/>
  <c r="V292" i="156" s="1"/>
  <c r="BL291" i="156"/>
  <c r="BN47" i="156"/>
  <c r="BG174" i="156"/>
  <c r="BB175" i="156" s="1"/>
  <c r="BI207" i="156"/>
  <c r="AE225" i="156"/>
  <c r="AD228" i="156"/>
  <c r="AE291" i="156"/>
  <c r="AB68" i="156"/>
  <c r="BL195" i="156"/>
  <c r="BL273" i="156"/>
  <c r="BL306" i="156"/>
  <c r="AE359" i="156"/>
  <c r="BJ177" i="156"/>
  <c r="AD134" i="156"/>
  <c r="Z135" i="156" s="1"/>
  <c r="Z174" i="156"/>
  <c r="V175" i="156" s="1"/>
  <c r="BJ180" i="156"/>
  <c r="BL183" i="156"/>
  <c r="AO207" i="156"/>
  <c r="BM228" i="156"/>
  <c r="BN234" i="156"/>
  <c r="BN315" i="156"/>
  <c r="AA377" i="156"/>
  <c r="AD309" i="156"/>
  <c r="E67" i="156"/>
  <c r="Z68" i="156" s="1"/>
  <c r="V69" i="156" s="1"/>
  <c r="AM194" i="156"/>
  <c r="BG195" i="156" s="1"/>
  <c r="BB196" i="156" s="1"/>
  <c r="BL198" i="156"/>
  <c r="AB213" i="156"/>
  <c r="BJ240" i="156"/>
  <c r="BL240" i="156"/>
  <c r="AD279" i="156"/>
  <c r="BJ276" i="156"/>
  <c r="BI291" i="156"/>
  <c r="BL294" i="156"/>
  <c r="AC300" i="156"/>
  <c r="E308" i="156"/>
  <c r="Z309" i="156" s="1"/>
  <c r="V310" i="156" s="1"/>
  <c r="AD324" i="156"/>
  <c r="AE374" i="156"/>
  <c r="BH234" i="156"/>
  <c r="BD235" i="156" s="1"/>
  <c r="BH240" i="156"/>
  <c r="BD241" i="156" s="1"/>
  <c r="AE279" i="156"/>
  <c r="AE294" i="156"/>
  <c r="AE309" i="156"/>
  <c r="BH306" i="156"/>
  <c r="BD307" i="156" s="1"/>
  <c r="Z324" i="156"/>
  <c r="V325" i="156" s="1"/>
  <c r="BH315" i="156"/>
  <c r="BD316" i="156" s="1"/>
  <c r="BJ321" i="156"/>
  <c r="AD356" i="156"/>
  <c r="Y368" i="156"/>
  <c r="T369" i="156" s="1"/>
  <c r="AH110" i="156"/>
  <c r="AE213" i="156"/>
  <c r="AC219" i="156"/>
  <c r="E227" i="156"/>
  <c r="Z228" i="156" s="1"/>
  <c r="V229" i="156" s="1"/>
  <c r="E242" i="156"/>
  <c r="Y243" i="156" s="1"/>
  <c r="BM240" i="156"/>
  <c r="BM273" i="156"/>
  <c r="BM288" i="156"/>
  <c r="BJ291" i="156"/>
  <c r="BM303" i="156"/>
  <c r="BJ306" i="156"/>
  <c r="BL309" i="156"/>
  <c r="AE324" i="156"/>
  <c r="AM320" i="156"/>
  <c r="BH321" i="156" s="1"/>
  <c r="BD322" i="156" s="1"/>
  <c r="BL321" i="156"/>
  <c r="BL362" i="156"/>
  <c r="AD374" i="156"/>
  <c r="BL213" i="156"/>
  <c r="AE228" i="156"/>
  <c r="AE243" i="156"/>
  <c r="BM237" i="156"/>
  <c r="BM318" i="156"/>
  <c r="BM321" i="156"/>
  <c r="AD362" i="156"/>
  <c r="AE183" i="156"/>
  <c r="BJ53" i="156"/>
  <c r="BL53" i="156"/>
  <c r="BJ225" i="156"/>
  <c r="BL225" i="156"/>
  <c r="BL228" i="156"/>
  <c r="E361" i="156"/>
  <c r="Z362" i="156" s="1"/>
  <c r="V363" i="156" s="1"/>
  <c r="BJ50" i="156"/>
  <c r="AB195" i="156"/>
  <c r="AE207" i="156"/>
  <c r="AM206" i="156"/>
  <c r="AM224" i="156"/>
  <c r="BH225" i="156" s="1"/>
  <c r="BD226" i="156" s="1"/>
  <c r="AE362" i="156"/>
  <c r="BJ359" i="156"/>
  <c r="BH180" i="156"/>
  <c r="BD181" i="156" s="1"/>
  <c r="AF143" i="156"/>
  <c r="BM53" i="156"/>
  <c r="Y62" i="156"/>
  <c r="T63" i="156" s="1"/>
  <c r="AD65" i="156"/>
  <c r="AD71" i="156"/>
  <c r="Z177" i="156"/>
  <c r="V178" i="156" s="1"/>
  <c r="AD183" i="156"/>
  <c r="BK174" i="156"/>
  <c r="BM183" i="156"/>
  <c r="AE192" i="156"/>
  <c r="E194" i="156"/>
  <c r="Z195" i="156" s="1"/>
  <c r="V196" i="156" s="1"/>
  <c r="BL192" i="156"/>
  <c r="BJ207" i="156"/>
  <c r="BJ210" i="156"/>
  <c r="BM222" i="156"/>
  <c r="BM225" i="156"/>
  <c r="BM356" i="156"/>
  <c r="AM358" i="156"/>
  <c r="BH359" i="156" s="1"/>
  <c r="BD360" i="156" s="1"/>
  <c r="BG180" i="156"/>
  <c r="BB181" i="156" s="1"/>
  <c r="AJ116" i="156"/>
  <c r="AH125" i="156"/>
  <c r="E142" i="156"/>
  <c r="AD143" i="156" s="1"/>
  <c r="Z144" i="156" s="1"/>
  <c r="AH146" i="156"/>
  <c r="AC62" i="156"/>
  <c r="E70" i="156"/>
  <c r="Z71" i="156" s="1"/>
  <c r="V72" i="156" s="1"/>
  <c r="AB180" i="156"/>
  <c r="BK189" i="156"/>
  <c r="BL279" i="156"/>
  <c r="AB291" i="156"/>
  <c r="BI359" i="156"/>
  <c r="AE377" i="156"/>
  <c r="AF377" i="156" s="1"/>
  <c r="AA279" i="156"/>
  <c r="AF140" i="156"/>
  <c r="AI143" i="156"/>
  <c r="AD146" i="156"/>
  <c r="Z147" i="156" s="1"/>
  <c r="AE71" i="156"/>
  <c r="AE177" i="156"/>
  <c r="Z180" i="156"/>
  <c r="V181" i="156" s="1"/>
  <c r="AB210" i="156"/>
  <c r="AD210" i="156"/>
  <c r="BI210" i="156"/>
  <c r="BL237" i="156"/>
  <c r="BL243" i="156"/>
  <c r="AB276" i="156"/>
  <c r="BH279" i="156"/>
  <c r="BD280" i="156" s="1"/>
  <c r="AD294" i="156"/>
  <c r="AB306" i="156"/>
  <c r="AD321" i="156"/>
  <c r="BL318" i="156"/>
  <c r="AE356" i="156"/>
  <c r="BJ362" i="156"/>
  <c r="BM198" i="156"/>
  <c r="AD207" i="156"/>
  <c r="E209" i="156"/>
  <c r="Z210" i="156" s="1"/>
  <c r="V211" i="156" s="1"/>
  <c r="AD240" i="156"/>
  <c r="BM243" i="156"/>
  <c r="AD273" i="156"/>
  <c r="E275" i="156"/>
  <c r="Z276" i="156" s="1"/>
  <c r="V277" i="156" s="1"/>
  <c r="BM279" i="156"/>
  <c r="AE288" i="156"/>
  <c r="AA291" i="156"/>
  <c r="BM294" i="156"/>
  <c r="E305" i="156"/>
  <c r="Z306" i="156" s="1"/>
  <c r="V307" i="156" s="1"/>
  <c r="BL324" i="156"/>
  <c r="AM361" i="156"/>
  <c r="AI146" i="156"/>
  <c r="AJ98" i="156"/>
  <c r="AI137" i="156"/>
  <c r="AE140" i="156"/>
  <c r="BL50" i="156"/>
  <c r="AD213" i="156"/>
  <c r="AB225" i="156"/>
  <c r="BH219" i="156"/>
  <c r="BD220" i="156" s="1"/>
  <c r="AA276" i="156"/>
  <c r="AB303" i="156"/>
  <c r="Z321" i="156"/>
  <c r="V322" i="156" s="1"/>
  <c r="BM324" i="156"/>
  <c r="AE107" i="156"/>
  <c r="AF119" i="156"/>
  <c r="AI140" i="156"/>
  <c r="BK47" i="156"/>
  <c r="AD192" i="156"/>
  <c r="E224" i="156"/>
  <c r="Z225" i="156" s="1"/>
  <c r="V226" i="156" s="1"/>
  <c r="BG219" i="156"/>
  <c r="BB220" i="156" s="1"/>
  <c r="BL222" i="156"/>
  <c r="AD237" i="156"/>
  <c r="BM309" i="156"/>
  <c r="AE318" i="156"/>
  <c r="AB321" i="156"/>
  <c r="AB359" i="156"/>
  <c r="AD359" i="156"/>
  <c r="BL356" i="156"/>
  <c r="E370" i="156"/>
  <c r="Z371" i="156" s="1"/>
  <c r="V372" i="156" s="1"/>
  <c r="BL56" i="156"/>
  <c r="AD198" i="156"/>
  <c r="BM213" i="156"/>
  <c r="AB240" i="156"/>
  <c r="Z359" i="156"/>
  <c r="V360" i="156" s="1"/>
  <c r="AB356" i="156"/>
  <c r="Y359" i="156"/>
  <c r="T360" i="156" s="1"/>
  <c r="AB371" i="156"/>
  <c r="Z368" i="156"/>
  <c r="V369" i="156" s="1"/>
  <c r="AB377" i="156"/>
  <c r="AE371" i="156"/>
  <c r="I373" i="156"/>
  <c r="Y374" i="156" s="1"/>
  <c r="AA374" i="156"/>
  <c r="E377" i="156"/>
  <c r="Y377" i="156" s="1"/>
  <c r="AB374" i="156"/>
  <c r="BL359" i="156"/>
  <c r="AM356" i="156"/>
  <c r="BG356" i="156" s="1"/>
  <c r="BM359" i="156"/>
  <c r="BI356" i="156"/>
  <c r="BG353" i="156"/>
  <c r="BJ356" i="156"/>
  <c r="BH353" i="156"/>
  <c r="BD354" i="156" s="1"/>
  <c r="BI362" i="156"/>
  <c r="AM362" i="156"/>
  <c r="E356" i="156"/>
  <c r="Y356" i="156" s="1"/>
  <c r="AA356" i="156"/>
  <c r="Y353" i="156"/>
  <c r="Z353" i="156"/>
  <c r="V354" i="156" s="1"/>
  <c r="AA362" i="156"/>
  <c r="AB362" i="156"/>
  <c r="AA359" i="156"/>
  <c r="AM318" i="156"/>
  <c r="BH318" i="156" s="1"/>
  <c r="BD319" i="156" s="1"/>
  <c r="AM323" i="156"/>
  <c r="BH324" i="156" s="1"/>
  <c r="BD325" i="156" s="1"/>
  <c r="BI318" i="156"/>
  <c r="BG315" i="156"/>
  <c r="BJ318" i="156"/>
  <c r="BI324" i="156"/>
  <c r="BJ324" i="156"/>
  <c r="BI321" i="156"/>
  <c r="E318" i="156"/>
  <c r="Y318" i="156" s="1"/>
  <c r="AA318" i="156"/>
  <c r="Y324" i="156"/>
  <c r="Y315" i="156"/>
  <c r="AB318" i="156"/>
  <c r="Z315" i="156"/>
  <c r="V316" i="156" s="1"/>
  <c r="AA324" i="156"/>
  <c r="Y321" i="156"/>
  <c r="AB324" i="156"/>
  <c r="AA321" i="156"/>
  <c r="AM303" i="156"/>
  <c r="BH303" i="156" s="1"/>
  <c r="BD304" i="156" s="1"/>
  <c r="BI303" i="156"/>
  <c r="BG300" i="156"/>
  <c r="BJ303" i="156"/>
  <c r="BH300" i="156"/>
  <c r="BD301" i="156" s="1"/>
  <c r="BI309" i="156"/>
  <c r="BG306" i="156"/>
  <c r="BJ309" i="156"/>
  <c r="BI306" i="156"/>
  <c r="AM309" i="156"/>
  <c r="BH309" i="156" s="1"/>
  <c r="BD310" i="156" s="1"/>
  <c r="AE303" i="156"/>
  <c r="E303" i="156"/>
  <c r="Z303" i="156" s="1"/>
  <c r="V304" i="156" s="1"/>
  <c r="AA303" i="156"/>
  <c r="Y309" i="156"/>
  <c r="Z300" i="156"/>
  <c r="V301" i="156" s="1"/>
  <c r="AA309" i="156"/>
  <c r="AB309" i="156"/>
  <c r="AA306" i="156"/>
  <c r="BH291" i="156"/>
  <c r="BD292" i="156" s="1"/>
  <c r="AM288" i="156"/>
  <c r="BH288" i="156" s="1"/>
  <c r="BD289" i="156" s="1"/>
  <c r="BI288" i="156"/>
  <c r="BG285" i="156"/>
  <c r="BJ288" i="156"/>
  <c r="BH285" i="156"/>
  <c r="BD286" i="156" s="1"/>
  <c r="BI294" i="156"/>
  <c r="BG291" i="156"/>
  <c r="BJ294" i="156"/>
  <c r="AM294" i="156"/>
  <c r="BH294" i="156" s="1"/>
  <c r="BD295" i="156" s="1"/>
  <c r="E288" i="156"/>
  <c r="Z288" i="156" s="1"/>
  <c r="V289" i="156" s="1"/>
  <c r="AA288" i="156"/>
  <c r="Y285" i="156"/>
  <c r="AB288" i="156"/>
  <c r="Z285" i="156"/>
  <c r="AA294" i="156"/>
  <c r="AB294" i="156"/>
  <c r="E294" i="156"/>
  <c r="Z294" i="156" s="1"/>
  <c r="V295" i="156" s="1"/>
  <c r="BH276" i="156"/>
  <c r="BD277" i="156" s="1"/>
  <c r="BG276" i="156"/>
  <c r="AM273" i="156"/>
  <c r="BG273" i="156" s="1"/>
  <c r="BI273" i="156"/>
  <c r="BG279" i="156"/>
  <c r="BG270" i="156"/>
  <c r="BJ273" i="156"/>
  <c r="BH270" i="156"/>
  <c r="BD271" i="156" s="1"/>
  <c r="BI279" i="156"/>
  <c r="BJ279" i="156"/>
  <c r="BI276" i="156"/>
  <c r="E280" i="156"/>
  <c r="Z279" i="156" s="1"/>
  <c r="V280" i="156" s="1"/>
  <c r="E272" i="156"/>
  <c r="Z273" i="156" s="1"/>
  <c r="V274" i="156" s="1"/>
  <c r="AA273" i="156"/>
  <c r="Y270" i="156"/>
  <c r="AB273" i="156"/>
  <c r="Z270" i="156"/>
  <c r="V271" i="156" s="1"/>
  <c r="AB279" i="156"/>
  <c r="AM237" i="156"/>
  <c r="BH237" i="156" s="1"/>
  <c r="BD238" i="156" s="1"/>
  <c r="AM242" i="156"/>
  <c r="BH243" i="156" s="1"/>
  <c r="BD244" i="156" s="1"/>
  <c r="BI237" i="156"/>
  <c r="BG234" i="156"/>
  <c r="BJ237" i="156"/>
  <c r="BI243" i="156"/>
  <c r="BG240" i="156"/>
  <c r="BJ243" i="156"/>
  <c r="BI240" i="156"/>
  <c r="E236" i="156"/>
  <c r="Z237" i="156" s="1"/>
  <c r="V238" i="156" s="1"/>
  <c r="AA237" i="156"/>
  <c r="Y234" i="156"/>
  <c r="AB237" i="156"/>
  <c r="Z234" i="156"/>
  <c r="V235" i="156" s="1"/>
  <c r="AA243" i="156"/>
  <c r="Y240" i="156"/>
  <c r="AB243" i="156"/>
  <c r="AA240" i="156"/>
  <c r="AM222" i="156"/>
  <c r="BH222" i="156" s="1"/>
  <c r="BD223" i="156" s="1"/>
  <c r="BI222" i="156"/>
  <c r="BJ222" i="156"/>
  <c r="BI228" i="156"/>
  <c r="BJ228" i="156"/>
  <c r="BI225" i="156"/>
  <c r="AM228" i="156"/>
  <c r="BG228" i="156" s="1"/>
  <c r="AA222" i="156"/>
  <c r="E222" i="156"/>
  <c r="Z222" i="156" s="1"/>
  <c r="V223" i="156" s="1"/>
  <c r="Y219" i="156"/>
  <c r="AB222" i="156"/>
  <c r="Z219" i="156"/>
  <c r="V220" i="156" s="1"/>
  <c r="AA228" i="156"/>
  <c r="AB228" i="156"/>
  <c r="AA225" i="156"/>
  <c r="BH210" i="156"/>
  <c r="BD211" i="156" s="1"/>
  <c r="BL207" i="156"/>
  <c r="BM207" i="156"/>
  <c r="BL210" i="156"/>
  <c r="BM210" i="156"/>
  <c r="BH204" i="156"/>
  <c r="BD205" i="156" s="1"/>
  <c r="BI213" i="156"/>
  <c r="BG210" i="156"/>
  <c r="BJ213" i="156"/>
  <c r="AM213" i="156"/>
  <c r="BH213" i="156" s="1"/>
  <c r="BD214" i="156" s="1"/>
  <c r="E206" i="156"/>
  <c r="Y207" i="156" s="1"/>
  <c r="AA207" i="156"/>
  <c r="Y204" i="156"/>
  <c r="AB207" i="156"/>
  <c r="Z204" i="156"/>
  <c r="V205" i="156" s="1"/>
  <c r="AA213" i="156"/>
  <c r="AC213" i="156" s="1"/>
  <c r="AA210" i="156"/>
  <c r="E213" i="156"/>
  <c r="Z213" i="156" s="1"/>
  <c r="V214" i="156" s="1"/>
  <c r="AM192" i="156"/>
  <c r="BH192" i="156" s="1"/>
  <c r="BD193" i="156" s="1"/>
  <c r="BI192" i="156"/>
  <c r="BG189" i="156"/>
  <c r="BJ192" i="156"/>
  <c r="BH189" i="156"/>
  <c r="BD190" i="156" s="1"/>
  <c r="BI198" i="156"/>
  <c r="BJ198" i="156"/>
  <c r="BI195" i="156"/>
  <c r="AM198" i="156"/>
  <c r="BG198" i="156" s="1"/>
  <c r="E192" i="156"/>
  <c r="Z192" i="156" s="1"/>
  <c r="V193" i="156" s="1"/>
  <c r="AA192" i="156"/>
  <c r="Y198" i="156"/>
  <c r="Y189" i="156"/>
  <c r="AB192" i="156"/>
  <c r="Z189" i="156"/>
  <c r="V190" i="156" s="1"/>
  <c r="AA198" i="156"/>
  <c r="AB198" i="156"/>
  <c r="AA195" i="156"/>
  <c r="BM177" i="156"/>
  <c r="BM180" i="156"/>
  <c r="BN180" i="156" s="1"/>
  <c r="AM176" i="156"/>
  <c r="BG177" i="156" s="1"/>
  <c r="BI177" i="156"/>
  <c r="BK177" i="156" s="1"/>
  <c r="BH174" i="156"/>
  <c r="BD175" i="156" s="1"/>
  <c r="BI183" i="156"/>
  <c r="BJ183" i="156"/>
  <c r="BI180" i="156"/>
  <c r="AM183" i="156"/>
  <c r="BH183" i="156" s="1"/>
  <c r="BD184" i="156" s="1"/>
  <c r="Y174" i="156"/>
  <c r="AB177" i="156"/>
  <c r="AD177" i="156"/>
  <c r="AD180" i="156"/>
  <c r="Y177" i="156"/>
  <c r="AA183" i="156"/>
  <c r="Y180" i="156"/>
  <c r="AB183" i="156"/>
  <c r="AA180" i="156"/>
  <c r="E183" i="156"/>
  <c r="Z183" i="156" s="1"/>
  <c r="V184" i="156" s="1"/>
  <c r="AF71" i="156"/>
  <c r="AE68" i="156"/>
  <c r="E65" i="156"/>
  <c r="Z65" i="156" s="1"/>
  <c r="V66" i="156" s="1"/>
  <c r="AA65" i="156"/>
  <c r="Y71" i="156"/>
  <c r="AB65" i="156"/>
  <c r="Z62" i="156"/>
  <c r="V63" i="156" s="1"/>
  <c r="AA71" i="156"/>
  <c r="AB71" i="156"/>
  <c r="AA68" i="156"/>
  <c r="BH53" i="156"/>
  <c r="BD54" i="156" s="1"/>
  <c r="BG53" i="156"/>
  <c r="AM50" i="156"/>
  <c r="BG50" i="156" s="1"/>
  <c r="BI50" i="156"/>
  <c r="BG56" i="156"/>
  <c r="BG47" i="156"/>
  <c r="BH47" i="156"/>
  <c r="BD48" i="156" s="1"/>
  <c r="BI56" i="156"/>
  <c r="BJ56" i="156"/>
  <c r="BI53" i="156"/>
  <c r="AD137" i="156"/>
  <c r="Z138" i="156" s="1"/>
  <c r="AH140" i="156"/>
  <c r="AC137" i="156"/>
  <c r="AC134" i="156"/>
  <c r="AE137" i="156"/>
  <c r="AC146" i="156"/>
  <c r="G139" i="156"/>
  <c r="AD140" i="156" s="1"/>
  <c r="Z141" i="156" s="1"/>
  <c r="AE146" i="156"/>
  <c r="AF137" i="156"/>
  <c r="AH137" i="156"/>
  <c r="AF146" i="156"/>
  <c r="AE143" i="156"/>
  <c r="AF107" i="156"/>
  <c r="AI110" i="156"/>
  <c r="AC116" i="156"/>
  <c r="X117" i="156" s="1"/>
  <c r="AD98" i="156"/>
  <c r="Z99" i="156" s="1"/>
  <c r="AF104" i="156"/>
  <c r="AI101" i="156"/>
  <c r="E103" i="156"/>
  <c r="AC104" i="156" s="1"/>
  <c r="E109" i="156"/>
  <c r="AD110" i="156" s="1"/>
  <c r="Z111" i="156" s="1"/>
  <c r="AE104" i="156"/>
  <c r="AI104" i="156"/>
  <c r="AH107" i="156"/>
  <c r="E106" i="156"/>
  <c r="AD107" i="156" s="1"/>
  <c r="Z108" i="156" s="1"/>
  <c r="AD116" i="156"/>
  <c r="Z117" i="156" s="1"/>
  <c r="AE125" i="156"/>
  <c r="AH128" i="156"/>
  <c r="AG98" i="156"/>
  <c r="E124" i="156"/>
  <c r="AC125" i="156" s="1"/>
  <c r="E127" i="156"/>
  <c r="AD128" i="156" s="1"/>
  <c r="Z129" i="156" s="1"/>
  <c r="AF122" i="156"/>
  <c r="AF125" i="156"/>
  <c r="AI128" i="156"/>
  <c r="AI119" i="156"/>
  <c r="E121" i="156"/>
  <c r="AD122" i="156" s="1"/>
  <c r="Z123" i="156" s="1"/>
  <c r="G119" i="156"/>
  <c r="AH122" i="156"/>
  <c r="AJ122" i="156" s="1"/>
  <c r="AE128" i="156"/>
  <c r="AH119" i="156"/>
  <c r="AF128" i="156"/>
  <c r="AI125" i="156"/>
  <c r="AJ125" i="156" s="1"/>
  <c r="E118" i="156"/>
  <c r="AE119" i="156"/>
  <c r="AE122" i="156"/>
  <c r="AH104" i="156"/>
  <c r="AC98" i="156"/>
  <c r="AE101" i="156"/>
  <c r="AF101" i="156"/>
  <c r="G100" i="156"/>
  <c r="AC101" i="156" s="1"/>
  <c r="AE110" i="156"/>
  <c r="AH101" i="156"/>
  <c r="AF110" i="156"/>
  <c r="AI107" i="156"/>
  <c r="AC47" i="156"/>
  <c r="Z47" i="156"/>
  <c r="V48" i="156" s="1"/>
  <c r="AF47" i="156"/>
  <c r="AD50" i="156"/>
  <c r="AA53" i="156"/>
  <c r="AE50" i="156"/>
  <c r="AB53" i="156"/>
  <c r="AD56" i="156"/>
  <c r="Y47" i="156"/>
  <c r="T48" i="156" s="1"/>
  <c r="AE56" i="156"/>
  <c r="Z53" i="156"/>
  <c r="V54" i="156" s="1"/>
  <c r="Y53" i="156"/>
  <c r="AA50" i="156"/>
  <c r="E49" i="156"/>
  <c r="AB50" i="156"/>
  <c r="AD53" i="156"/>
  <c r="E55" i="156"/>
  <c r="AE53" i="156"/>
  <c r="AA56" i="156"/>
  <c r="AB56" i="156"/>
  <c r="AJ143" i="156" l="1"/>
  <c r="BK50" i="156"/>
  <c r="BK225" i="156"/>
  <c r="BK195" i="156"/>
  <c r="AF321" i="156"/>
  <c r="AF318" i="156"/>
  <c r="BG207" i="156"/>
  <c r="BB208" i="156" s="1"/>
  <c r="AF362" i="156"/>
  <c r="AF195" i="156"/>
  <c r="Y195" i="156"/>
  <c r="T196" i="156" s="1"/>
  <c r="AF65" i="156"/>
  <c r="AG143" i="156"/>
  <c r="AF228" i="156"/>
  <c r="Z318" i="156"/>
  <c r="V319" i="156" s="1"/>
  <c r="AD101" i="156"/>
  <c r="Z102" i="156" s="1"/>
  <c r="AF180" i="156"/>
  <c r="Y68" i="156"/>
  <c r="T69" i="156" s="1"/>
  <c r="AC377" i="156"/>
  <c r="AF279" i="156"/>
  <c r="BH362" i="156"/>
  <c r="BD363" i="156" s="1"/>
  <c r="AG125" i="156"/>
  <c r="AG107" i="156"/>
  <c r="AC306" i="156"/>
  <c r="BN276" i="156"/>
  <c r="AG119" i="156"/>
  <c r="Y306" i="156"/>
  <c r="T307" i="156" s="1"/>
  <c r="BN288" i="156"/>
  <c r="AJ140" i="156"/>
  <c r="AC225" i="156"/>
  <c r="BG237" i="156"/>
  <c r="Y303" i="156"/>
  <c r="T304" i="156" s="1"/>
  <c r="AC279" i="156"/>
  <c r="BG288" i="156"/>
  <c r="BB289" i="156" s="1"/>
  <c r="AF68" i="156"/>
  <c r="Z377" i="156"/>
  <c r="V378" i="156" s="1"/>
  <c r="BN324" i="156"/>
  <c r="Y228" i="156"/>
  <c r="T229" i="156" s="1"/>
  <c r="BN177" i="156"/>
  <c r="AC371" i="156"/>
  <c r="AF288" i="156"/>
  <c r="AC107" i="156"/>
  <c r="X108" i="156" s="1"/>
  <c r="AC68" i="156"/>
  <c r="BG324" i="156"/>
  <c r="BB325" i="156" s="1"/>
  <c r="BN273" i="156"/>
  <c r="BN53" i="156"/>
  <c r="BN195" i="156"/>
  <c r="BN56" i="156"/>
  <c r="AF294" i="156"/>
  <c r="BN356" i="156"/>
  <c r="AF222" i="156"/>
  <c r="Y273" i="156"/>
  <c r="T274" i="156" s="1"/>
  <c r="AF273" i="156"/>
  <c r="AF306" i="156"/>
  <c r="BG359" i="156"/>
  <c r="BB360" i="156" s="1"/>
  <c r="BK362" i="156"/>
  <c r="AF237" i="156"/>
  <c r="AG140" i="156"/>
  <c r="Y210" i="156"/>
  <c r="T211" i="156" s="1"/>
  <c r="BN306" i="156"/>
  <c r="AF303" i="156"/>
  <c r="AF198" i="156"/>
  <c r="BK240" i="156"/>
  <c r="Y291" i="156"/>
  <c r="T292" i="156" s="1"/>
  <c r="BK306" i="156"/>
  <c r="AF243" i="156"/>
  <c r="AJ128" i="156"/>
  <c r="BH198" i="156"/>
  <c r="BD199" i="156" s="1"/>
  <c r="BK276" i="156"/>
  <c r="Y362" i="156"/>
  <c r="T363" i="156" s="1"/>
  <c r="AF359" i="156"/>
  <c r="BN192" i="156"/>
  <c r="BN303" i="156"/>
  <c r="AF371" i="156"/>
  <c r="AF213" i="156"/>
  <c r="BK180" i="156"/>
  <c r="BO180" i="156" s="1"/>
  <c r="BN207" i="156"/>
  <c r="BN237" i="156"/>
  <c r="AF374" i="156"/>
  <c r="BG243" i="156"/>
  <c r="BB244" i="156" s="1"/>
  <c r="BK207" i="156"/>
  <c r="AD104" i="156"/>
  <c r="Z105" i="156" s="1"/>
  <c r="BN362" i="156"/>
  <c r="AC177" i="156"/>
  <c r="BN291" i="156"/>
  <c r="Y222" i="156"/>
  <c r="T223" i="156" s="1"/>
  <c r="Z374" i="156"/>
  <c r="V375" i="156" s="1"/>
  <c r="BN50" i="156"/>
  <c r="AJ146" i="156"/>
  <c r="BN228" i="156"/>
  <c r="Y65" i="156"/>
  <c r="T66" i="156" s="1"/>
  <c r="BN222" i="156"/>
  <c r="BN225" i="156"/>
  <c r="AG122" i="156"/>
  <c r="AC359" i="156"/>
  <c r="AF291" i="156"/>
  <c r="V286" i="156"/>
  <c r="BG362" i="156"/>
  <c r="BB363" i="156" s="1"/>
  <c r="AJ110" i="156"/>
  <c r="BH50" i="156"/>
  <c r="BD51" i="156" s="1"/>
  <c r="Y225" i="156"/>
  <c r="T226" i="156" s="1"/>
  <c r="AC180" i="156"/>
  <c r="BK183" i="156"/>
  <c r="AC210" i="156"/>
  <c r="BN359" i="156"/>
  <c r="BH273" i="156"/>
  <c r="BD274" i="156" s="1"/>
  <c r="BG321" i="156"/>
  <c r="BB322" i="156" s="1"/>
  <c r="BG183" i="156"/>
  <c r="BB184" i="156" s="1"/>
  <c r="AG104" i="156"/>
  <c r="AC356" i="156"/>
  <c r="AF276" i="156"/>
  <c r="AC122" i="156"/>
  <c r="X123" i="156" s="1"/>
  <c r="AC140" i="156"/>
  <c r="X141" i="156" s="1"/>
  <c r="AC374" i="156"/>
  <c r="BN198" i="156"/>
  <c r="BK321" i="156"/>
  <c r="BN240" i="156"/>
  <c r="BO219" i="156"/>
  <c r="BK359" i="156"/>
  <c r="BK210" i="156"/>
  <c r="AF225" i="156"/>
  <c r="AC240" i="156"/>
  <c r="BG318" i="156"/>
  <c r="BB319" i="156" s="1"/>
  <c r="AG101" i="156"/>
  <c r="AJ107" i="156"/>
  <c r="AJ119" i="156"/>
  <c r="AC143" i="156"/>
  <c r="BK53" i="156"/>
  <c r="AC276" i="156"/>
  <c r="BN243" i="156"/>
  <c r="BH207" i="156"/>
  <c r="BD208" i="156" s="1"/>
  <c r="AF309" i="156"/>
  <c r="BN213" i="156"/>
  <c r="AF177" i="156"/>
  <c r="AC110" i="156"/>
  <c r="X111" i="156" s="1"/>
  <c r="AJ137" i="156"/>
  <c r="BG192" i="156"/>
  <c r="BB193" i="156" s="1"/>
  <c r="AF192" i="156"/>
  <c r="Y288" i="156"/>
  <c r="AF240" i="156"/>
  <c r="AF210" i="156"/>
  <c r="BG225" i="156"/>
  <c r="BB226" i="156" s="1"/>
  <c r="AC321" i="156"/>
  <c r="Z243" i="156"/>
  <c r="V244" i="156" s="1"/>
  <c r="AC324" i="156"/>
  <c r="Z356" i="156"/>
  <c r="V357" i="156" s="1"/>
  <c r="BN279" i="156"/>
  <c r="BG222" i="156"/>
  <c r="BB223" i="156" s="1"/>
  <c r="Y276" i="156"/>
  <c r="T277" i="156" s="1"/>
  <c r="BH195" i="156"/>
  <c r="BD196" i="156" s="1"/>
  <c r="Y237" i="156"/>
  <c r="T238" i="156" s="1"/>
  <c r="BH177" i="156"/>
  <c r="BD178" i="156" s="1"/>
  <c r="Y192" i="156"/>
  <c r="T193" i="156" s="1"/>
  <c r="BH356" i="156"/>
  <c r="BD357" i="156" s="1"/>
  <c r="BK243" i="156"/>
  <c r="Y371" i="156"/>
  <c r="AF207" i="156"/>
  <c r="AF324" i="156"/>
  <c r="AC71" i="156"/>
  <c r="AG71" i="156" s="1"/>
  <c r="BG213" i="156"/>
  <c r="BB214" i="156" s="1"/>
  <c r="Y279" i="156"/>
  <c r="T280" i="156" s="1"/>
  <c r="AF183" i="156"/>
  <c r="BN321" i="156"/>
  <c r="AF356" i="156"/>
  <c r="BK279" i="156"/>
  <c r="AJ101" i="156"/>
  <c r="AC128" i="156"/>
  <c r="X129" i="156" s="1"/>
  <c r="AJ104" i="156"/>
  <c r="BN294" i="156"/>
  <c r="BN318" i="156"/>
  <c r="BN309" i="156"/>
  <c r="BK291" i="156"/>
  <c r="BN183" i="156"/>
  <c r="AC195" i="156"/>
  <c r="AC303" i="156"/>
  <c r="BG303" i="156"/>
  <c r="BB304" i="156" s="1"/>
  <c r="Y183" i="156"/>
  <c r="T184" i="156" s="1"/>
  <c r="Y213" i="156"/>
  <c r="AC291" i="156"/>
  <c r="T375" i="156"/>
  <c r="T378" i="156"/>
  <c r="AG368" i="156"/>
  <c r="BB354" i="156"/>
  <c r="BO353" i="156"/>
  <c r="BK356" i="156"/>
  <c r="BB357" i="156"/>
  <c r="T357" i="156"/>
  <c r="AC362" i="156"/>
  <c r="AG353" i="156"/>
  <c r="T354" i="156"/>
  <c r="BB316" i="156"/>
  <c r="BO315" i="156"/>
  <c r="BK318" i="156"/>
  <c r="BK324" i="156"/>
  <c r="T322" i="156"/>
  <c r="AG315" i="156"/>
  <c r="T316" i="156"/>
  <c r="T325" i="156"/>
  <c r="AC318" i="156"/>
  <c r="T319" i="156"/>
  <c r="BB307" i="156"/>
  <c r="BK309" i="156"/>
  <c r="BO300" i="156"/>
  <c r="BB301" i="156"/>
  <c r="BG309" i="156"/>
  <c r="BK303" i="156"/>
  <c r="T310" i="156"/>
  <c r="AG300" i="156"/>
  <c r="AC309" i="156"/>
  <c r="BK294" i="156"/>
  <c r="BO285" i="156"/>
  <c r="BB286" i="156"/>
  <c r="BG294" i="156"/>
  <c r="BK288" i="156"/>
  <c r="BB292" i="156"/>
  <c r="T286" i="156"/>
  <c r="AG285" i="156"/>
  <c r="AC294" i="156"/>
  <c r="Y294" i="156"/>
  <c r="AC288" i="156"/>
  <c r="BB274" i="156"/>
  <c r="BB271" i="156"/>
  <c r="BO270" i="156"/>
  <c r="BB280" i="156"/>
  <c r="BK273" i="156"/>
  <c r="BB277" i="156"/>
  <c r="T271" i="156"/>
  <c r="AG270" i="156"/>
  <c r="AC273" i="156"/>
  <c r="BB235" i="156"/>
  <c r="BO234" i="156"/>
  <c r="BB241" i="156"/>
  <c r="BK237" i="156"/>
  <c r="T241" i="156"/>
  <c r="AC243" i="156"/>
  <c r="T235" i="156"/>
  <c r="AG234" i="156"/>
  <c r="T244" i="156"/>
  <c r="AC237" i="156"/>
  <c r="BB229" i="156"/>
  <c r="BK222" i="156"/>
  <c r="BH228" i="156"/>
  <c r="BD229" i="156" s="1"/>
  <c r="BK228" i="156"/>
  <c r="AC228" i="156"/>
  <c r="AG219" i="156"/>
  <c r="T220" i="156"/>
  <c r="AC222" i="156"/>
  <c r="BB211" i="156"/>
  <c r="BN210" i="156"/>
  <c r="BO204" i="156"/>
  <c r="BK213" i="156"/>
  <c r="T208" i="156"/>
  <c r="T205" i="156"/>
  <c r="AG204" i="156"/>
  <c r="AC207" i="156"/>
  <c r="Z207" i="156"/>
  <c r="V208" i="156" s="1"/>
  <c r="BO189" i="156"/>
  <c r="BB190" i="156"/>
  <c r="BK198" i="156"/>
  <c r="BK192" i="156"/>
  <c r="BB199" i="156"/>
  <c r="AC198" i="156"/>
  <c r="AG189" i="156"/>
  <c r="T190" i="156"/>
  <c r="T199" i="156"/>
  <c r="AC192" i="156"/>
  <c r="BB178" i="156"/>
  <c r="BO174" i="156"/>
  <c r="T178" i="156"/>
  <c r="T181" i="156"/>
  <c r="T175" i="156"/>
  <c r="AG174" i="156"/>
  <c r="AC183" i="156"/>
  <c r="AC65" i="156"/>
  <c r="AG62" i="156"/>
  <c r="T72" i="156"/>
  <c r="BK56" i="156"/>
  <c r="BB57" i="156"/>
  <c r="BB48" i="156"/>
  <c r="BO47" i="156"/>
  <c r="BB51" i="156"/>
  <c r="BB54" i="156"/>
  <c r="AG146" i="156"/>
  <c r="X138" i="156"/>
  <c r="AG137" i="156"/>
  <c r="X135" i="156"/>
  <c r="AK134" i="156"/>
  <c r="X147" i="156"/>
  <c r="AD125" i="156"/>
  <c r="Z126" i="156" s="1"/>
  <c r="AK116" i="156"/>
  <c r="AG110" i="156"/>
  <c r="AC119" i="156"/>
  <c r="AD119" i="156"/>
  <c r="Z120" i="156" s="1"/>
  <c r="AG128" i="156"/>
  <c r="X126" i="156"/>
  <c r="X102" i="156"/>
  <c r="AK98" i="156"/>
  <c r="X99" i="156"/>
  <c r="X105" i="156"/>
  <c r="AG47" i="156"/>
  <c r="AC53" i="156"/>
  <c r="AF50" i="156"/>
  <c r="AF56" i="156"/>
  <c r="Z56" i="156"/>
  <c r="V57" i="156" s="1"/>
  <c r="Y56" i="156"/>
  <c r="AF53" i="156"/>
  <c r="Z50" i="156"/>
  <c r="V51" i="156" s="1"/>
  <c r="Y50" i="156"/>
  <c r="AC56" i="156"/>
  <c r="AC50" i="156"/>
  <c r="T54" i="156"/>
  <c r="AK143" i="156" l="1"/>
  <c r="BO56" i="156"/>
  <c r="AG180" i="156"/>
  <c r="AG321" i="156"/>
  <c r="AG318" i="156"/>
  <c r="BO306" i="156"/>
  <c r="AG228" i="156"/>
  <c r="AG195" i="156"/>
  <c r="BO362" i="156"/>
  <c r="AG68" i="156"/>
  <c r="BO276" i="156"/>
  <c r="BO291" i="156"/>
  <c r="AG291" i="156"/>
  <c r="BO288" i="156"/>
  <c r="AK107" i="156"/>
  <c r="BO324" i="156"/>
  <c r="AG306" i="156"/>
  <c r="AG303" i="156"/>
  <c r="BO237" i="156"/>
  <c r="BB238" i="156"/>
  <c r="AG240" i="156"/>
  <c r="AG198" i="156"/>
  <c r="BO240" i="156"/>
  <c r="AG377" i="156"/>
  <c r="BO225" i="156"/>
  <c r="X144" i="156"/>
  <c r="AG273" i="156"/>
  <c r="BO53" i="156"/>
  <c r="AG213" i="156"/>
  <c r="AG362" i="156"/>
  <c r="BO198" i="156"/>
  <c r="AG288" i="156"/>
  <c r="BO359" i="156"/>
  <c r="AG210" i="156"/>
  <c r="AG177" i="156"/>
  <c r="BO50" i="156"/>
  <c r="AK140" i="156"/>
  <c r="AG65" i="156"/>
  <c r="AK137" i="156"/>
  <c r="BO273" i="156"/>
  <c r="BO192" i="156"/>
  <c r="AG222" i="156"/>
  <c r="AG371" i="156"/>
  <c r="AG276" i="156"/>
  <c r="AG324" i="156"/>
  <c r="BO195" i="156"/>
  <c r="AK110" i="156"/>
  <c r="AG359" i="156"/>
  <c r="AG309" i="156"/>
  <c r="AK101" i="156"/>
  <c r="AK104" i="156"/>
  <c r="AK122" i="156"/>
  <c r="BO222" i="156"/>
  <c r="AK146" i="156"/>
  <c r="AG225" i="156"/>
  <c r="BO183" i="156"/>
  <c r="BO279" i="156"/>
  <c r="BO321" i="156"/>
  <c r="AG374" i="156"/>
  <c r="AK128" i="156"/>
  <c r="BO210" i="156"/>
  <c r="BO213" i="156"/>
  <c r="BO318" i="156"/>
  <c r="T214" i="156"/>
  <c r="BO207" i="156"/>
  <c r="AG279" i="156"/>
  <c r="AG237" i="156"/>
  <c r="AG356" i="156"/>
  <c r="BO243" i="156"/>
  <c r="T289" i="156"/>
  <c r="BO177" i="156"/>
  <c r="AG53" i="156"/>
  <c r="AG192" i="156"/>
  <c r="AG243" i="156"/>
  <c r="T372" i="156"/>
  <c r="BO303" i="156"/>
  <c r="BO356" i="156"/>
  <c r="AG183" i="156"/>
  <c r="BB310" i="156"/>
  <c r="BO309" i="156"/>
  <c r="BB295" i="156"/>
  <c r="BO294" i="156"/>
  <c r="T295" i="156"/>
  <c r="AG294" i="156"/>
  <c r="BO228" i="156"/>
  <c r="AG207" i="156"/>
  <c r="AK125" i="156"/>
  <c r="AK119" i="156"/>
  <c r="X120" i="156"/>
  <c r="AG50" i="156"/>
  <c r="T51" i="156"/>
  <c r="T57" i="156"/>
  <c r="AG56" i="156"/>
  <c r="BB293" i="156" l="1"/>
  <c r="T314" i="156"/>
  <c r="T221" i="156"/>
  <c r="T317" i="156"/>
  <c r="T302" i="156"/>
  <c r="T70" i="156"/>
  <c r="T191" i="156"/>
  <c r="BB275" i="156"/>
  <c r="T367" i="156"/>
  <c r="X97" i="156"/>
  <c r="T299" i="156"/>
  <c r="BB52" i="156"/>
  <c r="T308" i="156"/>
  <c r="BB49" i="156"/>
  <c r="BB55" i="156"/>
  <c r="BB203" i="156"/>
  <c r="BB197" i="156"/>
  <c r="BB314" i="156"/>
  <c r="X103" i="156"/>
  <c r="X100" i="156"/>
  <c r="BB191" i="156"/>
  <c r="BB176" i="156"/>
  <c r="X133" i="156"/>
  <c r="T206" i="156"/>
  <c r="BB242" i="156"/>
  <c r="T182" i="156"/>
  <c r="T293" i="156"/>
  <c r="T305" i="156"/>
  <c r="T358" i="156"/>
  <c r="BB46" i="156"/>
  <c r="BB218" i="156"/>
  <c r="X145" i="156"/>
  <c r="T370" i="156"/>
  <c r="X142" i="156"/>
  <c r="X139" i="156"/>
  <c r="T67" i="156"/>
  <c r="T64" i="156"/>
  <c r="BB355" i="156"/>
  <c r="BB194" i="156"/>
  <c r="T61" i="156"/>
  <c r="BB206" i="156"/>
  <c r="T320" i="156"/>
  <c r="T218" i="156"/>
  <c r="X136" i="156"/>
  <c r="T233" i="156"/>
  <c r="BB221" i="156"/>
  <c r="T275" i="156"/>
  <c r="BB209" i="156"/>
  <c r="BB302" i="156"/>
  <c r="BB284" i="156"/>
  <c r="T227" i="156"/>
  <c r="BB227" i="156"/>
  <c r="T376" i="156"/>
  <c r="T224" i="156"/>
  <c r="T278" i="156"/>
  <c r="T176" i="156"/>
  <c r="BB317" i="156"/>
  <c r="T179" i="156"/>
  <c r="BB269" i="156"/>
  <c r="BB320" i="156"/>
  <c r="X109" i="156"/>
  <c r="T194" i="156"/>
  <c r="BB278" i="156"/>
  <c r="T242" i="156"/>
  <c r="BB272" i="156"/>
  <c r="BB239" i="156"/>
  <c r="T269" i="156"/>
  <c r="T373" i="156"/>
  <c r="T355" i="156"/>
  <c r="T197" i="156"/>
  <c r="T361" i="156"/>
  <c r="T352" i="156"/>
  <c r="BB323" i="156"/>
  <c r="T239" i="156"/>
  <c r="T173" i="156"/>
  <c r="T55" i="156"/>
  <c r="BB352" i="156"/>
  <c r="BB361" i="156"/>
  <c r="BB287" i="156"/>
  <c r="BB233" i="156"/>
  <c r="T272" i="156"/>
  <c r="BB358" i="156"/>
  <c r="BB182" i="156"/>
  <c r="BB236" i="156"/>
  <c r="T188" i="156"/>
  <c r="T236" i="156"/>
  <c r="BB179" i="156"/>
  <c r="BB212" i="156"/>
  <c r="BB224" i="156"/>
  <c r="BB299" i="156"/>
  <c r="BB308" i="156"/>
  <c r="T284" i="156"/>
  <c r="BB305" i="156"/>
  <c r="BB290" i="156"/>
  <c r="T290" i="156"/>
  <c r="T287" i="156"/>
  <c r="T212" i="156"/>
  <c r="T209" i="156"/>
  <c r="T203" i="156"/>
  <c r="X118" i="156"/>
  <c r="X115" i="156"/>
  <c r="X127" i="156"/>
  <c r="X121" i="156"/>
  <c r="X124" i="156"/>
  <c r="T49" i="156"/>
  <c r="T46" i="156"/>
  <c r="T52" i="156"/>
</calcChain>
</file>

<file path=xl/sharedStrings.xml><?xml version="1.0" encoding="utf-8"?>
<sst xmlns="http://schemas.openxmlformats.org/spreadsheetml/2006/main" count="1386" uniqueCount="451">
  <si>
    <t>たまてん</t>
  </si>
  <si>
    <t>敗</t>
    <rPh sb="0" eb="1">
      <t>ハイ</t>
    </rPh>
    <phoneticPr fontId="9"/>
  </si>
  <si>
    <t>勝</t>
    <rPh sb="0" eb="1">
      <t>カ</t>
    </rPh>
    <phoneticPr fontId="9"/>
  </si>
  <si>
    <t>(勝敗)</t>
  </si>
  <si>
    <t>順位</t>
  </si>
  <si>
    <t>４部</t>
    <rPh sb="1" eb="2">
      <t>ブ</t>
    </rPh>
    <phoneticPr fontId="5"/>
  </si>
  <si>
    <t>３部優勝</t>
    <rPh sb="1" eb="2">
      <t>ブ</t>
    </rPh>
    <rPh sb="2" eb="4">
      <t>ユウショウ</t>
    </rPh>
    <phoneticPr fontId="5"/>
  </si>
  <si>
    <t>Ｂ２</t>
    <phoneticPr fontId="5"/>
  </si>
  <si>
    <t>Ｃ２</t>
    <phoneticPr fontId="5"/>
  </si>
  <si>
    <t>（各ブロック２位あがり）</t>
    <phoneticPr fontId="9"/>
  </si>
  <si>
    <t>３部</t>
    <rPh sb="1" eb="2">
      <t>ブ</t>
    </rPh>
    <phoneticPr fontId="5"/>
  </si>
  <si>
    <t>２部優勝</t>
    <rPh sb="1" eb="2">
      <t>ブ</t>
    </rPh>
    <rPh sb="2" eb="4">
      <t>ユウショウ</t>
    </rPh>
    <phoneticPr fontId="5"/>
  </si>
  <si>
    <t>２部</t>
    <rPh sb="1" eb="2">
      <t>ブ</t>
    </rPh>
    <phoneticPr fontId="5"/>
  </si>
  <si>
    <t>１部準優勝</t>
    <rPh sb="1" eb="2">
      <t>ブ</t>
    </rPh>
    <rPh sb="2" eb="5">
      <t>ジュンユウショウ</t>
    </rPh>
    <phoneticPr fontId="5"/>
  </si>
  <si>
    <t>１部優勝</t>
    <rPh sb="1" eb="2">
      <t>ブ</t>
    </rPh>
    <rPh sb="2" eb="4">
      <t>ユウショウ</t>
    </rPh>
    <phoneticPr fontId="5"/>
  </si>
  <si>
    <t>１部</t>
    <rPh sb="1" eb="2">
      <t>ブ</t>
    </rPh>
    <phoneticPr fontId="5"/>
  </si>
  <si>
    <t>差</t>
    <rPh sb="0" eb="1">
      <t>サ</t>
    </rPh>
    <phoneticPr fontId="9"/>
  </si>
  <si>
    <t>失</t>
    <rPh sb="0" eb="1">
      <t>シツ</t>
    </rPh>
    <phoneticPr fontId="9"/>
  </si>
  <si>
    <t>勝</t>
    <rPh sb="0" eb="1">
      <t>カチ</t>
    </rPh>
    <phoneticPr fontId="9"/>
  </si>
  <si>
    <t>得失点</t>
    <rPh sb="0" eb="2">
      <t>トクシツ</t>
    </rPh>
    <rPh sb="2" eb="3">
      <t>テン</t>
    </rPh>
    <phoneticPr fontId="9"/>
  </si>
  <si>
    <t>得失ｾｯﾄ</t>
    <rPh sb="0" eb="2">
      <t>トクシツ</t>
    </rPh>
    <phoneticPr fontId="9"/>
  </si>
  <si>
    <t>勝敗</t>
    <rPh sb="0" eb="2">
      <t>ショウハイ</t>
    </rPh>
    <phoneticPr fontId="9"/>
  </si>
  <si>
    <t>得</t>
    <phoneticPr fontId="9"/>
  </si>
  <si>
    <t>４部優勝</t>
    <rPh sb="1" eb="2">
      <t>ブ</t>
    </rPh>
    <rPh sb="2" eb="4">
      <t>ユウショウ</t>
    </rPh>
    <phoneticPr fontId="5"/>
  </si>
  <si>
    <t>Ａ２</t>
    <phoneticPr fontId="5"/>
  </si>
  <si>
    <t>Ａ１</t>
    <phoneticPr fontId="5"/>
  </si>
  <si>
    <t>Ｂ１</t>
    <phoneticPr fontId="5"/>
  </si>
  <si>
    <t>Ｃ１</t>
    <phoneticPr fontId="5"/>
  </si>
  <si>
    <t>Ｄ１</t>
    <phoneticPr fontId="5"/>
  </si>
  <si>
    <t>４部準優勝</t>
    <rPh sb="1" eb="2">
      <t>ブ</t>
    </rPh>
    <rPh sb="2" eb="3">
      <t>ジュン</t>
    </rPh>
    <rPh sb="3" eb="5">
      <t>ユウショウ</t>
    </rPh>
    <phoneticPr fontId="5"/>
  </si>
  <si>
    <t>TEAM BLOWIN</t>
  </si>
  <si>
    <t>まんのうクラブ</t>
  </si>
  <si>
    <t>15点3ゲーム</t>
    <rPh sb="2" eb="3">
      <t>テン</t>
    </rPh>
    <phoneticPr fontId="5"/>
  </si>
  <si>
    <t>１部　Ｂ</t>
    <phoneticPr fontId="9"/>
  </si>
  <si>
    <t>LIVELY</t>
  </si>
  <si>
    <t>初心者</t>
    <rPh sb="0" eb="3">
      <t>ショシンシャ</t>
    </rPh>
    <phoneticPr fontId="5"/>
  </si>
  <si>
    <t>初心者優勝</t>
    <rPh sb="0" eb="3">
      <t>ショシンシャ</t>
    </rPh>
    <rPh sb="3" eb="5">
      <t>ユウショウ</t>
    </rPh>
    <phoneticPr fontId="5"/>
  </si>
  <si>
    <t>初心者準優勝</t>
    <rPh sb="0" eb="3">
      <t>ショシンシャ</t>
    </rPh>
    <rPh sb="3" eb="6">
      <t>ジュンユウショウ</t>
    </rPh>
    <phoneticPr fontId="5"/>
  </si>
  <si>
    <t>１部　Ａ</t>
    <phoneticPr fontId="9"/>
  </si>
  <si>
    <t>２部　Ａ</t>
    <phoneticPr fontId="9"/>
  </si>
  <si>
    <t>２部　Ｂ</t>
    <phoneticPr fontId="9"/>
  </si>
  <si>
    <t>２部　Ｃ</t>
    <phoneticPr fontId="9"/>
  </si>
  <si>
    <t>３部　Ｂ</t>
    <phoneticPr fontId="9"/>
  </si>
  <si>
    <t>３部　Ｃ</t>
    <phoneticPr fontId="9"/>
  </si>
  <si>
    <t>３部　Ｄ</t>
    <phoneticPr fontId="9"/>
  </si>
  <si>
    <t>３部　Ｅ</t>
    <phoneticPr fontId="9"/>
  </si>
  <si>
    <t>４部　Ａ</t>
    <phoneticPr fontId="9"/>
  </si>
  <si>
    <t>４部　Ｂ</t>
    <phoneticPr fontId="9"/>
  </si>
  <si>
    <t>４部　Ｃ</t>
    <phoneticPr fontId="9"/>
  </si>
  <si>
    <t>３部　Ａ</t>
    <phoneticPr fontId="9"/>
  </si>
  <si>
    <t>羽鳥めぐみ</t>
    <rPh sb="0" eb="2">
      <t>ハトリ</t>
    </rPh>
    <phoneticPr fontId="26"/>
  </si>
  <si>
    <t>双葉</t>
    <rPh sb="0" eb="2">
      <t>フタバ</t>
    </rPh>
    <phoneticPr fontId="26"/>
  </si>
  <si>
    <t>水谷淳子</t>
    <rPh sb="0" eb="2">
      <t>ミズタニ</t>
    </rPh>
    <rPh sb="2" eb="4">
      <t>ジュンコ</t>
    </rPh>
    <phoneticPr fontId="26"/>
  </si>
  <si>
    <t>水谷正二郎</t>
    <rPh sb="0" eb="2">
      <t>ミズタニ</t>
    </rPh>
    <rPh sb="2" eb="5">
      <t>ショウジロウ</t>
    </rPh>
    <phoneticPr fontId="26"/>
  </si>
  <si>
    <t>日下光子</t>
    <rPh sb="0" eb="2">
      <t>クサカ</t>
    </rPh>
    <rPh sb="2" eb="4">
      <t>ミツコ</t>
    </rPh>
    <phoneticPr fontId="26"/>
  </si>
  <si>
    <t>今治クラブ</t>
    <rPh sb="0" eb="2">
      <t>イマバリ</t>
    </rPh>
    <phoneticPr fontId="26"/>
  </si>
  <si>
    <t>４部　Ｄ</t>
    <phoneticPr fontId="5"/>
  </si>
  <si>
    <t>４部　Ｅ</t>
    <phoneticPr fontId="9"/>
  </si>
  <si>
    <t>へなちょこ</t>
  </si>
  <si>
    <t>ラビット</t>
  </si>
  <si>
    <t>SIMIZU-BAD</t>
  </si>
  <si>
    <t>Ｅ１</t>
    <phoneticPr fontId="5"/>
  </si>
  <si>
    <t>１部　Ｃ</t>
    <phoneticPr fontId="9"/>
  </si>
  <si>
    <t>３部準優勝</t>
    <rPh sb="1" eb="2">
      <t>ブ</t>
    </rPh>
    <rPh sb="2" eb="5">
      <t>ジュンユウショウ</t>
    </rPh>
    <phoneticPr fontId="5"/>
  </si>
  <si>
    <t>多肥体協</t>
  </si>
  <si>
    <t>新居浜愛好会</t>
  </si>
  <si>
    <t>エアリー</t>
  </si>
  <si>
    <t>土居高校</t>
  </si>
  <si>
    <t>西条バード</t>
  </si>
  <si>
    <t>金栄クラブ</t>
  </si>
  <si>
    <t>effort</t>
  </si>
  <si>
    <t>石井体協</t>
  </si>
  <si>
    <t>アフロブルース</t>
  </si>
  <si>
    <t>WBC</t>
  </si>
  <si>
    <t>A's</t>
  </si>
  <si>
    <t>Polaris</t>
  </si>
  <si>
    <t>新田クラブ</t>
  </si>
  <si>
    <t>今井教室</t>
  </si>
  <si>
    <t>土居中学校</t>
  </si>
  <si>
    <t>初心者　Ｂ</t>
    <phoneticPr fontId="9"/>
  </si>
  <si>
    <t>初心者　Ｃ</t>
    <phoneticPr fontId="9"/>
  </si>
  <si>
    <t>初心者　Ａ</t>
    <phoneticPr fontId="9"/>
  </si>
  <si>
    <t>１部 優勝</t>
    <rPh sb="1" eb="2">
      <t>ブ</t>
    </rPh>
    <rPh sb="3" eb="5">
      <t>ユウショウ</t>
    </rPh>
    <phoneticPr fontId="5"/>
  </si>
  <si>
    <t>２部 優勝</t>
    <rPh sb="1" eb="2">
      <t>ブ</t>
    </rPh>
    <rPh sb="3" eb="5">
      <t>ユウショウ</t>
    </rPh>
    <phoneticPr fontId="5"/>
  </si>
  <si>
    <t>３部 優勝</t>
    <rPh sb="1" eb="2">
      <t>ブ</t>
    </rPh>
    <rPh sb="3" eb="5">
      <t>ユウショウ</t>
    </rPh>
    <phoneticPr fontId="5"/>
  </si>
  <si>
    <t>４部 優勝</t>
    <rPh sb="1" eb="2">
      <t>ブ</t>
    </rPh>
    <rPh sb="3" eb="5">
      <t>ユウショウ</t>
    </rPh>
    <phoneticPr fontId="5"/>
  </si>
  <si>
    <t>初心者 優勝</t>
    <rPh sb="0" eb="3">
      <t>ショシンシャ</t>
    </rPh>
    <rPh sb="4" eb="6">
      <t>ユウショウ</t>
    </rPh>
    <phoneticPr fontId="5"/>
  </si>
  <si>
    <t>１部 準優勝</t>
    <rPh sb="1" eb="2">
      <t>ブ</t>
    </rPh>
    <rPh sb="3" eb="4">
      <t>ジュン</t>
    </rPh>
    <rPh sb="4" eb="6">
      <t>ユウショウ</t>
    </rPh>
    <phoneticPr fontId="5"/>
  </si>
  <si>
    <t>２部 準優勝</t>
    <rPh sb="1" eb="2">
      <t>ブ</t>
    </rPh>
    <rPh sb="3" eb="4">
      <t>ジュン</t>
    </rPh>
    <rPh sb="4" eb="6">
      <t>ユウショウ</t>
    </rPh>
    <phoneticPr fontId="5"/>
  </si>
  <si>
    <t>３部 準優勝</t>
    <rPh sb="1" eb="2">
      <t>ブ</t>
    </rPh>
    <rPh sb="3" eb="4">
      <t>ジュン</t>
    </rPh>
    <rPh sb="4" eb="6">
      <t>ユウショウ</t>
    </rPh>
    <phoneticPr fontId="5"/>
  </si>
  <si>
    <t>４部 準優勝</t>
    <rPh sb="1" eb="2">
      <t>ブ</t>
    </rPh>
    <rPh sb="3" eb="4">
      <t>ジュン</t>
    </rPh>
    <rPh sb="4" eb="6">
      <t>ユウショウ</t>
    </rPh>
    <phoneticPr fontId="9"/>
  </si>
  <si>
    <t>初心者 準優勝</t>
    <rPh sb="0" eb="3">
      <t>ショシンシャ</t>
    </rPh>
    <rPh sb="4" eb="5">
      <t>ジュン</t>
    </rPh>
    <rPh sb="5" eb="7">
      <t>ユウショウ</t>
    </rPh>
    <phoneticPr fontId="9"/>
  </si>
  <si>
    <t>近藤春音</t>
    <rPh sb="0" eb="2">
      <t>コンドウ</t>
    </rPh>
    <rPh sb="2" eb="4">
      <t>ハルネ</t>
    </rPh>
    <phoneticPr fontId="26"/>
  </si>
  <si>
    <t>土居高校</t>
    <rPh sb="0" eb="4">
      <t>ドイコウコウ</t>
    </rPh>
    <phoneticPr fontId="26"/>
  </si>
  <si>
    <t>森実将斗</t>
    <rPh sb="0" eb="2">
      <t>モリザネ</t>
    </rPh>
    <rPh sb="2" eb="4">
      <t>マサト</t>
    </rPh>
    <phoneticPr fontId="26"/>
  </si>
  <si>
    <t>安部璃桜</t>
    <rPh sb="0" eb="2">
      <t>アベ</t>
    </rPh>
    <rPh sb="2" eb="4">
      <t>リオウ</t>
    </rPh>
    <phoneticPr fontId="26"/>
  </si>
  <si>
    <t>山中愁智</t>
    <rPh sb="0" eb="2">
      <t>ヤマナカ</t>
    </rPh>
    <rPh sb="2" eb="3">
      <t>シュウ</t>
    </rPh>
    <rPh sb="3" eb="4">
      <t>チ</t>
    </rPh>
    <phoneticPr fontId="26"/>
  </si>
  <si>
    <t>安藤真樹子</t>
    <rPh sb="0" eb="2">
      <t>アンドウ</t>
    </rPh>
    <rPh sb="2" eb="5">
      <t>マキコ</t>
    </rPh>
    <phoneticPr fontId="26"/>
  </si>
  <si>
    <t>高橋和也</t>
    <rPh sb="0" eb="2">
      <t>タカハシ</t>
    </rPh>
    <rPh sb="2" eb="4">
      <t>カズヤ</t>
    </rPh>
    <phoneticPr fontId="26"/>
  </si>
  <si>
    <t>観音寺</t>
    <rPh sb="0" eb="3">
      <t>カンオンジ</t>
    </rPh>
    <phoneticPr fontId="26"/>
  </si>
  <si>
    <t>石田ユミ</t>
    <rPh sb="0" eb="2">
      <t>イシダ</t>
    </rPh>
    <phoneticPr fontId="26"/>
  </si>
  <si>
    <t>松山</t>
    <rPh sb="0" eb="2">
      <t>マツヤマ</t>
    </rPh>
    <phoneticPr fontId="26"/>
  </si>
  <si>
    <t>永井勝義</t>
    <rPh sb="0" eb="2">
      <t>ナガイ</t>
    </rPh>
    <rPh sb="2" eb="4">
      <t>カツヨシ</t>
    </rPh>
    <phoneticPr fontId="26"/>
  </si>
  <si>
    <t>宇都宮摂子</t>
    <rPh sb="0" eb="5">
      <t>ウツノミヤセツコ</t>
    </rPh>
    <phoneticPr fontId="26"/>
  </si>
  <si>
    <t>松本　大</t>
    <rPh sb="0" eb="2">
      <t>マツモト</t>
    </rPh>
    <rPh sb="3" eb="4">
      <t>ダイ</t>
    </rPh>
    <phoneticPr fontId="26"/>
  </si>
  <si>
    <t>工藤政幸</t>
    <rPh sb="0" eb="2">
      <t>クドウ</t>
    </rPh>
    <rPh sb="2" eb="4">
      <t>マサユキ</t>
    </rPh>
    <phoneticPr fontId="26"/>
  </si>
  <si>
    <t>岡山</t>
    <rPh sb="0" eb="2">
      <t>オカヤマ</t>
    </rPh>
    <phoneticPr fontId="26"/>
  </si>
  <si>
    <t>森安美里</t>
    <rPh sb="0" eb="2">
      <t>モリヤス</t>
    </rPh>
    <rPh sb="2" eb="4">
      <t>ミサト</t>
    </rPh>
    <phoneticPr fontId="26"/>
  </si>
  <si>
    <t>眞部里咲</t>
    <rPh sb="0" eb="1">
      <t>マ</t>
    </rPh>
    <rPh sb="1" eb="2">
      <t>ブ</t>
    </rPh>
    <rPh sb="2" eb="3">
      <t>リ</t>
    </rPh>
    <rPh sb="3" eb="4">
      <t>サ</t>
    </rPh>
    <phoneticPr fontId="26"/>
  </si>
  <si>
    <t>前田政紀</t>
    <rPh sb="0" eb="2">
      <t>マエダ</t>
    </rPh>
    <rPh sb="2" eb="4">
      <t>マサノリ</t>
    </rPh>
    <phoneticPr fontId="26"/>
  </si>
  <si>
    <t>高松</t>
    <rPh sb="0" eb="2">
      <t>タカマツ</t>
    </rPh>
    <phoneticPr fontId="26"/>
  </si>
  <si>
    <t>岩本航輔</t>
    <rPh sb="0" eb="2">
      <t>イワモト</t>
    </rPh>
    <rPh sb="2" eb="4">
      <t>コウスケ</t>
    </rPh>
    <phoneticPr fontId="26"/>
  </si>
  <si>
    <t>谷本優花</t>
    <rPh sb="0" eb="2">
      <t>タニモト</t>
    </rPh>
    <rPh sb="2" eb="4">
      <t>ユウカ</t>
    </rPh>
    <phoneticPr fontId="26"/>
  </si>
  <si>
    <t>石水梨羽</t>
    <rPh sb="0" eb="4">
      <t>イシミズリハネ</t>
    </rPh>
    <phoneticPr fontId="26"/>
  </si>
  <si>
    <t>土居中学校</t>
    <rPh sb="0" eb="2">
      <t>ドイ</t>
    </rPh>
    <rPh sb="2" eb="5">
      <t>チュウガッコウ</t>
    </rPh>
    <phoneticPr fontId="26"/>
  </si>
  <si>
    <t>曽根悠斗</t>
    <rPh sb="0" eb="2">
      <t>ソネ</t>
    </rPh>
    <rPh sb="2" eb="3">
      <t>ユウ</t>
    </rPh>
    <rPh sb="3" eb="4">
      <t>ト</t>
    </rPh>
    <phoneticPr fontId="26"/>
  </si>
  <si>
    <t>佐伯寿望愛</t>
    <rPh sb="0" eb="2">
      <t>サエキ</t>
    </rPh>
    <rPh sb="2" eb="4">
      <t>ジュノゾ</t>
    </rPh>
    <rPh sb="4" eb="5">
      <t>アイ</t>
    </rPh>
    <phoneticPr fontId="26"/>
  </si>
  <si>
    <t>玉井源起</t>
    <rPh sb="0" eb="3">
      <t>タマイゲン</t>
    </rPh>
    <rPh sb="3" eb="4">
      <t>キ</t>
    </rPh>
    <phoneticPr fontId="26"/>
  </si>
  <si>
    <t>笹野芽生</t>
    <rPh sb="0" eb="3">
      <t>ササノメ</t>
    </rPh>
    <rPh sb="3" eb="4">
      <t>セイ</t>
    </rPh>
    <phoneticPr fontId="26"/>
  </si>
  <si>
    <t>船越亘留</t>
    <rPh sb="0" eb="3">
      <t>フナコシワタル</t>
    </rPh>
    <rPh sb="3" eb="4">
      <t>トメ</t>
    </rPh>
    <phoneticPr fontId="26"/>
  </si>
  <si>
    <t>星加結心</t>
    <rPh sb="0" eb="2">
      <t>ホシカ</t>
    </rPh>
    <rPh sb="2" eb="3">
      <t>ユ</t>
    </rPh>
    <rPh sb="3" eb="4">
      <t>ココロ</t>
    </rPh>
    <phoneticPr fontId="26"/>
  </si>
  <si>
    <t>山内賢信</t>
    <rPh sb="0" eb="2">
      <t>ヤマウチ</t>
    </rPh>
    <rPh sb="2" eb="4">
      <t>ケンシン</t>
    </rPh>
    <phoneticPr fontId="26"/>
  </si>
  <si>
    <t>滝本美玲</t>
    <rPh sb="0" eb="4">
      <t>タキモトミレイ</t>
    </rPh>
    <phoneticPr fontId="26"/>
  </si>
  <si>
    <t>石水玲珈</t>
    <rPh sb="0" eb="2">
      <t>イシミズ</t>
    </rPh>
    <rPh sb="2" eb="3">
      <t>レイ</t>
    </rPh>
    <rPh sb="3" eb="4">
      <t>ケ</t>
    </rPh>
    <phoneticPr fontId="26"/>
  </si>
  <si>
    <t>猪川ももか</t>
    <rPh sb="0" eb="2">
      <t>イカワ</t>
    </rPh>
    <phoneticPr fontId="26"/>
  </si>
  <si>
    <t>近藤英樹</t>
    <rPh sb="0" eb="2">
      <t>コンドウ</t>
    </rPh>
    <rPh sb="2" eb="4">
      <t>ヒデキ</t>
    </rPh>
    <phoneticPr fontId="26"/>
  </si>
  <si>
    <t>土居クラブ</t>
    <rPh sb="0" eb="2">
      <t>ドイ</t>
    </rPh>
    <phoneticPr fontId="26"/>
  </si>
  <si>
    <t>合田亜里砂</t>
    <rPh sb="0" eb="2">
      <t>ゴウダ</t>
    </rPh>
    <rPh sb="2" eb="3">
      <t>ア</t>
    </rPh>
    <rPh sb="3" eb="4">
      <t>リ</t>
    </rPh>
    <rPh sb="4" eb="5">
      <t>スナ</t>
    </rPh>
    <phoneticPr fontId="26"/>
  </si>
  <si>
    <t>合田義久</t>
    <rPh sb="0" eb="2">
      <t>ゴウダ</t>
    </rPh>
    <rPh sb="2" eb="4">
      <t>ヨシヒサ</t>
    </rPh>
    <phoneticPr fontId="26"/>
  </si>
  <si>
    <t>猪川京子</t>
    <rPh sb="0" eb="2">
      <t>イカワ</t>
    </rPh>
    <rPh sb="2" eb="4">
      <t>キョウコ</t>
    </rPh>
    <phoneticPr fontId="26"/>
  </si>
  <si>
    <t>猪川一樹</t>
    <rPh sb="0" eb="2">
      <t>イカワ</t>
    </rPh>
    <rPh sb="2" eb="4">
      <t>カズキ</t>
    </rPh>
    <phoneticPr fontId="26"/>
  </si>
  <si>
    <t>今井教室</t>
    <rPh sb="0" eb="2">
      <t>イマイ</t>
    </rPh>
    <rPh sb="2" eb="4">
      <t>キョウシツ</t>
    </rPh>
    <phoneticPr fontId="26"/>
  </si>
  <si>
    <t>山内莉橙</t>
    <rPh sb="0" eb="2">
      <t>ヤマウチ</t>
    </rPh>
    <rPh sb="2" eb="3">
      <t>リ</t>
    </rPh>
    <rPh sb="3" eb="4">
      <t>ダイダイ</t>
    </rPh>
    <phoneticPr fontId="26"/>
  </si>
  <si>
    <t>山内　豪</t>
    <rPh sb="0" eb="2">
      <t>ヤマウチ</t>
    </rPh>
    <rPh sb="3" eb="4">
      <t>ゴウ</t>
    </rPh>
    <phoneticPr fontId="26"/>
  </si>
  <si>
    <t>猪川なのは</t>
    <rPh sb="0" eb="2">
      <t>イカワ</t>
    </rPh>
    <phoneticPr fontId="26"/>
  </si>
  <si>
    <t>續木友葵</t>
    <rPh sb="0" eb="4">
      <t>ツズキキトモアオイ</t>
    </rPh>
    <phoneticPr fontId="26"/>
  </si>
  <si>
    <t>パンパース連合</t>
    <rPh sb="5" eb="7">
      <t>レンゴウ</t>
    </rPh>
    <phoneticPr fontId="26"/>
  </si>
  <si>
    <t>眞鍋頼斗</t>
    <rPh sb="0" eb="2">
      <t>マナベ</t>
    </rPh>
    <rPh sb="2" eb="3">
      <t>ライ</t>
    </rPh>
    <rPh sb="3" eb="4">
      <t>ト</t>
    </rPh>
    <phoneticPr fontId="26"/>
  </si>
  <si>
    <t>鎌田　晴</t>
    <rPh sb="0" eb="2">
      <t>カマダ</t>
    </rPh>
    <rPh sb="3" eb="4">
      <t>ハレ</t>
    </rPh>
    <phoneticPr fontId="26"/>
  </si>
  <si>
    <t>合田拳斗</t>
    <rPh sb="0" eb="2">
      <t>ゴウダ</t>
    </rPh>
    <rPh sb="2" eb="4">
      <t>ケント</t>
    </rPh>
    <phoneticPr fontId="26"/>
  </si>
  <si>
    <t>佐伯希絆愛</t>
    <rPh sb="0" eb="2">
      <t>サエキ</t>
    </rPh>
    <rPh sb="2" eb="3">
      <t>キ</t>
    </rPh>
    <rPh sb="3" eb="5">
      <t>キズナアイ</t>
    </rPh>
    <phoneticPr fontId="26"/>
  </si>
  <si>
    <t>土居小学校</t>
    <rPh sb="0" eb="2">
      <t>ドイ</t>
    </rPh>
    <rPh sb="2" eb="5">
      <t>ショウガッコウ</t>
    </rPh>
    <phoneticPr fontId="26"/>
  </si>
  <si>
    <t>石水立飛</t>
    <rPh sb="0" eb="2">
      <t>イシミズ</t>
    </rPh>
    <rPh sb="2" eb="3">
      <t>リツ</t>
    </rPh>
    <rPh sb="3" eb="4">
      <t>ト</t>
    </rPh>
    <phoneticPr fontId="26"/>
  </si>
  <si>
    <t>阿部一恵</t>
    <rPh sb="0" eb="4">
      <t>アベカズエ</t>
    </rPh>
    <phoneticPr fontId="26"/>
  </si>
  <si>
    <t>永井　元</t>
    <rPh sb="0" eb="2">
      <t>ナガイ</t>
    </rPh>
    <rPh sb="3" eb="4">
      <t>ゲン</t>
    </rPh>
    <phoneticPr fontId="26"/>
  </si>
  <si>
    <t>石川　紫</t>
    <rPh sb="0" eb="2">
      <t>イシカワ</t>
    </rPh>
    <rPh sb="3" eb="4">
      <t>ユカリ</t>
    </rPh>
    <phoneticPr fontId="26"/>
  </si>
  <si>
    <t>石川竜郎</t>
    <rPh sb="0" eb="4">
      <t>イシカワタツオ</t>
    </rPh>
    <phoneticPr fontId="26"/>
  </si>
  <si>
    <t>奥田友美</t>
    <rPh sb="0" eb="2">
      <t>オクダ</t>
    </rPh>
    <rPh sb="2" eb="4">
      <t>トモミ</t>
    </rPh>
    <phoneticPr fontId="26"/>
  </si>
  <si>
    <t>八束勇平</t>
    <rPh sb="0" eb="1">
      <t>ハチ</t>
    </rPh>
    <rPh sb="1" eb="4">
      <t>ツカユウヘイ</t>
    </rPh>
    <phoneticPr fontId="26"/>
  </si>
  <si>
    <t>酒商ながはら</t>
    <rPh sb="0" eb="2">
      <t>サケショウ</t>
    </rPh>
    <phoneticPr fontId="26"/>
  </si>
  <si>
    <t>長原芽美</t>
    <rPh sb="0" eb="4">
      <t>ナガハラメグミ</t>
    </rPh>
    <phoneticPr fontId="26"/>
  </si>
  <si>
    <t>木村圭一</t>
    <rPh sb="0" eb="4">
      <t>キムラケイイチ</t>
    </rPh>
    <phoneticPr fontId="26"/>
  </si>
  <si>
    <t>川上美優</t>
    <rPh sb="0" eb="2">
      <t>カワカミ</t>
    </rPh>
    <rPh sb="2" eb="4">
      <t>ミユ</t>
    </rPh>
    <phoneticPr fontId="26"/>
  </si>
  <si>
    <t>白石昂大</t>
    <rPh sb="0" eb="2">
      <t>シライシ</t>
    </rPh>
    <rPh sb="2" eb="4">
      <t>コウダイ</t>
    </rPh>
    <phoneticPr fontId="26"/>
  </si>
  <si>
    <t>阿部沙穂</t>
    <rPh sb="0" eb="2">
      <t>アベ</t>
    </rPh>
    <rPh sb="2" eb="4">
      <t>サホ</t>
    </rPh>
    <phoneticPr fontId="26"/>
  </si>
  <si>
    <t>日下拓郎</t>
    <rPh sb="0" eb="4">
      <t>クサカタクロウ</t>
    </rPh>
    <phoneticPr fontId="26"/>
  </si>
  <si>
    <t>今治</t>
    <rPh sb="0" eb="2">
      <t>イマバリ</t>
    </rPh>
    <phoneticPr fontId="26"/>
  </si>
  <si>
    <t>阿部竜太</t>
    <rPh sb="0" eb="2">
      <t>アベ</t>
    </rPh>
    <rPh sb="2" eb="4">
      <t>リュウタ</t>
    </rPh>
    <phoneticPr fontId="26"/>
  </si>
  <si>
    <t>莖田真子</t>
    <rPh sb="0" eb="2">
      <t>クキタ</t>
    </rPh>
    <rPh sb="2" eb="4">
      <t>マコ</t>
    </rPh>
    <phoneticPr fontId="26"/>
  </si>
  <si>
    <t>西坂和彦</t>
    <rPh sb="0" eb="2">
      <t>ニシサカ</t>
    </rPh>
    <rPh sb="2" eb="4">
      <t>カズヒコ</t>
    </rPh>
    <phoneticPr fontId="26"/>
  </si>
  <si>
    <t>楠　涼子</t>
    <rPh sb="0" eb="1">
      <t>クスノキ</t>
    </rPh>
    <rPh sb="2" eb="4">
      <t>リョウコ</t>
    </rPh>
    <phoneticPr fontId="26"/>
  </si>
  <si>
    <t>高岡　翼</t>
    <rPh sb="0" eb="2">
      <t>タカオカ</t>
    </rPh>
    <rPh sb="3" eb="4">
      <t>ツバサ</t>
    </rPh>
    <phoneticPr fontId="26"/>
  </si>
  <si>
    <t>寺川幸子</t>
    <rPh sb="0" eb="2">
      <t>テラカワ</t>
    </rPh>
    <rPh sb="2" eb="4">
      <t>サチコ</t>
    </rPh>
    <phoneticPr fontId="26"/>
  </si>
  <si>
    <t>井上淳平</t>
    <rPh sb="0" eb="2">
      <t>イノウエ</t>
    </rPh>
    <rPh sb="2" eb="4">
      <t>ジュンペイ</t>
    </rPh>
    <phoneticPr fontId="26"/>
  </si>
  <si>
    <t>西川　綾</t>
    <rPh sb="0" eb="2">
      <t>ニシカワ</t>
    </rPh>
    <rPh sb="3" eb="4">
      <t>アヤ</t>
    </rPh>
    <phoneticPr fontId="26"/>
  </si>
  <si>
    <t>渡壁拓哉</t>
    <rPh sb="0" eb="2">
      <t>ワタカベ</t>
    </rPh>
    <rPh sb="2" eb="4">
      <t>タクヤ</t>
    </rPh>
    <phoneticPr fontId="26"/>
  </si>
  <si>
    <t>ルーズ大野原</t>
    <rPh sb="3" eb="5">
      <t>オオノ</t>
    </rPh>
    <rPh sb="5" eb="6">
      <t>ハラ</t>
    </rPh>
    <phoneticPr fontId="26"/>
  </si>
  <si>
    <t>齋藤早津紀</t>
    <rPh sb="0" eb="2">
      <t>サイトウ</t>
    </rPh>
    <rPh sb="2" eb="3">
      <t>ハヤ</t>
    </rPh>
    <rPh sb="3" eb="4">
      <t>ツ</t>
    </rPh>
    <rPh sb="4" eb="5">
      <t>キ</t>
    </rPh>
    <phoneticPr fontId="26"/>
  </si>
  <si>
    <t>斉藤博昭</t>
    <rPh sb="0" eb="4">
      <t>サイトウヒロアキ</t>
    </rPh>
    <phoneticPr fontId="26"/>
  </si>
  <si>
    <t>遊羽楽</t>
    <rPh sb="0" eb="1">
      <t>ユウ</t>
    </rPh>
    <rPh sb="1" eb="2">
      <t>ハネ</t>
    </rPh>
    <rPh sb="2" eb="3">
      <t>ガク</t>
    </rPh>
    <phoneticPr fontId="26"/>
  </si>
  <si>
    <t>永井美帆</t>
    <rPh sb="0" eb="2">
      <t>ナガイ</t>
    </rPh>
    <rPh sb="2" eb="4">
      <t>ミホ</t>
    </rPh>
    <phoneticPr fontId="26"/>
  </si>
  <si>
    <t>新居浜</t>
    <rPh sb="0" eb="3">
      <t>ニイハマ</t>
    </rPh>
    <phoneticPr fontId="26"/>
  </si>
  <si>
    <t>徳善英紀</t>
    <rPh sb="0" eb="4">
      <t>トクゼンヒデキ</t>
    </rPh>
    <phoneticPr fontId="26"/>
  </si>
  <si>
    <t>加茂弥生</t>
    <rPh sb="0" eb="4">
      <t>カモヤヨイ</t>
    </rPh>
    <phoneticPr fontId="26"/>
  </si>
  <si>
    <t>樋口　悟</t>
    <rPh sb="0" eb="2">
      <t>ヒグチ</t>
    </rPh>
    <rPh sb="3" eb="4">
      <t>サトル</t>
    </rPh>
    <phoneticPr fontId="26"/>
  </si>
  <si>
    <t>永井日南乃</t>
    <rPh sb="0" eb="2">
      <t>ナガイ</t>
    </rPh>
    <rPh sb="2" eb="4">
      <t>ヒナ</t>
    </rPh>
    <rPh sb="4" eb="5">
      <t>ノ</t>
    </rPh>
    <phoneticPr fontId="26"/>
  </si>
  <si>
    <t>平井晴翔</t>
    <rPh sb="0" eb="2">
      <t>ヒライ</t>
    </rPh>
    <rPh sb="2" eb="4">
      <t>ハルト</t>
    </rPh>
    <phoneticPr fontId="26"/>
  </si>
  <si>
    <t>山口莉奈</t>
    <rPh sb="0" eb="2">
      <t>ヤマグチ</t>
    </rPh>
    <rPh sb="2" eb="4">
      <t>リナ</t>
    </rPh>
    <phoneticPr fontId="26"/>
  </si>
  <si>
    <t>吉田美穂</t>
    <rPh sb="0" eb="2">
      <t>ヨシダ</t>
    </rPh>
    <rPh sb="2" eb="4">
      <t>ミホ</t>
    </rPh>
    <phoneticPr fontId="26"/>
  </si>
  <si>
    <t>徳島</t>
    <rPh sb="0" eb="2">
      <t>トクシマ</t>
    </rPh>
    <phoneticPr fontId="26"/>
  </si>
  <si>
    <t>TEAM隼</t>
    <rPh sb="4" eb="5">
      <t>ハヤブサ</t>
    </rPh>
    <phoneticPr fontId="26"/>
  </si>
  <si>
    <t>徳田瑛士</t>
    <rPh sb="0" eb="2">
      <t>トクダ</t>
    </rPh>
    <rPh sb="2" eb="4">
      <t>エイジ</t>
    </rPh>
    <phoneticPr fontId="26"/>
  </si>
  <si>
    <t>橘　崇</t>
    <rPh sb="0" eb="1">
      <t>タチバナ</t>
    </rPh>
    <rPh sb="2" eb="3">
      <t>タカシ</t>
    </rPh>
    <phoneticPr fontId="26"/>
  </si>
  <si>
    <t>越野真里子</t>
    <rPh sb="0" eb="2">
      <t>コシノ</t>
    </rPh>
    <rPh sb="2" eb="5">
      <t>マリコ</t>
    </rPh>
    <phoneticPr fontId="26"/>
  </si>
  <si>
    <t>新居浜愛好会</t>
    <rPh sb="0" eb="3">
      <t>ニイハマ</t>
    </rPh>
    <rPh sb="3" eb="6">
      <t>アイコウカイ</t>
    </rPh>
    <phoneticPr fontId="26"/>
  </si>
  <si>
    <t>野口大輔</t>
    <rPh sb="0" eb="2">
      <t>ノグチ</t>
    </rPh>
    <rPh sb="2" eb="4">
      <t>ダイスケ</t>
    </rPh>
    <phoneticPr fontId="26"/>
  </si>
  <si>
    <t>古高松南</t>
    <rPh sb="0" eb="1">
      <t>フル</t>
    </rPh>
    <rPh sb="1" eb="4">
      <t>タカマツミナミ</t>
    </rPh>
    <phoneticPr fontId="26"/>
  </si>
  <si>
    <t>入江ありさ</t>
    <rPh sb="0" eb="2">
      <t>イリエ</t>
    </rPh>
    <phoneticPr fontId="26"/>
  </si>
  <si>
    <t>山地裕貴</t>
    <rPh sb="0" eb="2">
      <t>ヤマジ</t>
    </rPh>
    <rPh sb="2" eb="4">
      <t>ヒロタカ</t>
    </rPh>
    <phoneticPr fontId="26"/>
  </si>
  <si>
    <t>さぬき市協会</t>
    <rPh sb="3" eb="4">
      <t>シ</t>
    </rPh>
    <rPh sb="4" eb="6">
      <t>キョウカイ</t>
    </rPh>
    <phoneticPr fontId="26"/>
  </si>
  <si>
    <t>唐澤優衣</t>
    <rPh sb="0" eb="2">
      <t>カラサワ</t>
    </rPh>
    <rPh sb="2" eb="4">
      <t>ユイ</t>
    </rPh>
    <phoneticPr fontId="26"/>
  </si>
  <si>
    <t>宮本花梨</t>
    <rPh sb="0" eb="3">
      <t>ミヤモトカ</t>
    </rPh>
    <rPh sb="3" eb="4">
      <t>ナシ</t>
    </rPh>
    <phoneticPr fontId="26"/>
  </si>
  <si>
    <t>池田侑哉</t>
    <rPh sb="0" eb="2">
      <t>イケダ</t>
    </rPh>
    <rPh sb="2" eb="4">
      <t>ユウヤ</t>
    </rPh>
    <phoneticPr fontId="26"/>
  </si>
  <si>
    <t>松村咲希</t>
    <rPh sb="0" eb="2">
      <t>マツムラ</t>
    </rPh>
    <rPh sb="2" eb="3">
      <t>サキ</t>
    </rPh>
    <rPh sb="3" eb="4">
      <t>キ</t>
    </rPh>
    <phoneticPr fontId="26"/>
  </si>
  <si>
    <t>松村直樹</t>
    <rPh sb="0" eb="4">
      <t>マツムラナオキ</t>
    </rPh>
    <phoneticPr fontId="26"/>
  </si>
  <si>
    <t>四国電力</t>
    <rPh sb="0" eb="4">
      <t>シコクデンリョク</t>
    </rPh>
    <phoneticPr fontId="26"/>
  </si>
  <si>
    <t>谷本啓彰</t>
    <rPh sb="0" eb="2">
      <t>タニモト</t>
    </rPh>
    <rPh sb="2" eb="4">
      <t>ヒロアキ</t>
    </rPh>
    <phoneticPr fontId="26"/>
  </si>
  <si>
    <t>楠橋直子</t>
    <rPh sb="0" eb="4">
      <t>クスハシナオコ</t>
    </rPh>
    <phoneticPr fontId="26"/>
  </si>
  <si>
    <t>佐伯玲子</t>
    <rPh sb="0" eb="2">
      <t>サエキ</t>
    </rPh>
    <rPh sb="2" eb="4">
      <t>レイコ</t>
    </rPh>
    <phoneticPr fontId="26"/>
  </si>
  <si>
    <t>西条</t>
    <rPh sb="0" eb="2">
      <t>サイジョウ</t>
    </rPh>
    <phoneticPr fontId="26"/>
  </si>
  <si>
    <t>西条バード</t>
    <rPh sb="0" eb="2">
      <t>サイジョウ</t>
    </rPh>
    <phoneticPr fontId="26"/>
  </si>
  <si>
    <t>藤原　誠</t>
    <rPh sb="0" eb="2">
      <t>フジワラ</t>
    </rPh>
    <rPh sb="3" eb="4">
      <t>マコト</t>
    </rPh>
    <phoneticPr fontId="26"/>
  </si>
  <si>
    <t>四宮成克</t>
    <rPh sb="0" eb="2">
      <t>シノミヤ</t>
    </rPh>
    <rPh sb="2" eb="3">
      <t>セイ</t>
    </rPh>
    <rPh sb="3" eb="4">
      <t>カツ</t>
    </rPh>
    <phoneticPr fontId="26"/>
  </si>
  <si>
    <t>花稲バドミンクラブ</t>
    <rPh sb="0" eb="2">
      <t>ハナイナ</t>
    </rPh>
    <phoneticPr fontId="26"/>
  </si>
  <si>
    <t>大平ひろみ</t>
    <rPh sb="0" eb="2">
      <t>オオヒラ</t>
    </rPh>
    <phoneticPr fontId="26"/>
  </si>
  <si>
    <t>小林英雄</t>
    <rPh sb="0" eb="2">
      <t>コバヤシ</t>
    </rPh>
    <rPh sb="2" eb="4">
      <t>ヒデオ</t>
    </rPh>
    <phoneticPr fontId="26"/>
  </si>
  <si>
    <t>善通寺</t>
    <rPh sb="0" eb="3">
      <t>ゼンツウジ</t>
    </rPh>
    <phoneticPr fontId="26"/>
  </si>
  <si>
    <t>山口めぐみ</t>
    <rPh sb="0" eb="2">
      <t>ヤマグチ</t>
    </rPh>
    <phoneticPr fontId="26"/>
  </si>
  <si>
    <t>久保大輔</t>
    <rPh sb="0" eb="2">
      <t>クボ</t>
    </rPh>
    <rPh sb="2" eb="4">
      <t>ダイスケ</t>
    </rPh>
    <phoneticPr fontId="26"/>
  </si>
  <si>
    <t>円座体協</t>
    <rPh sb="0" eb="2">
      <t>エンザ</t>
    </rPh>
    <rPh sb="2" eb="4">
      <t>タイキョウ</t>
    </rPh>
    <phoneticPr fontId="26"/>
  </si>
  <si>
    <t>山口　諒</t>
    <rPh sb="0" eb="2">
      <t>ヤマグチ</t>
    </rPh>
    <rPh sb="3" eb="4">
      <t>リョウ</t>
    </rPh>
    <phoneticPr fontId="26"/>
  </si>
  <si>
    <t>野口愛子</t>
    <rPh sb="0" eb="2">
      <t>ノグチ</t>
    </rPh>
    <rPh sb="2" eb="4">
      <t>アイコ</t>
    </rPh>
    <phoneticPr fontId="26"/>
  </si>
  <si>
    <t>三野真奈</t>
    <rPh sb="0" eb="2">
      <t>ミノ</t>
    </rPh>
    <rPh sb="2" eb="4">
      <t>マナ</t>
    </rPh>
    <phoneticPr fontId="26"/>
  </si>
  <si>
    <t>俱楽部活動</t>
    <rPh sb="0" eb="3">
      <t>クラブ</t>
    </rPh>
    <rPh sb="3" eb="5">
      <t>カツドウ</t>
    </rPh>
    <phoneticPr fontId="26"/>
  </si>
  <si>
    <t>澤田和輝</t>
    <rPh sb="0" eb="2">
      <t>サワダ</t>
    </rPh>
    <rPh sb="2" eb="4">
      <t>カズキ</t>
    </rPh>
    <phoneticPr fontId="26"/>
  </si>
  <si>
    <t>藤田理恵</t>
    <rPh sb="0" eb="2">
      <t>フジタ</t>
    </rPh>
    <rPh sb="2" eb="4">
      <t>リエ</t>
    </rPh>
    <phoneticPr fontId="26"/>
  </si>
  <si>
    <t>荻田アツ子</t>
    <rPh sb="0" eb="2">
      <t>オギタ</t>
    </rPh>
    <rPh sb="4" eb="5">
      <t>コ</t>
    </rPh>
    <phoneticPr fontId="26"/>
  </si>
  <si>
    <t>吉田宗晃</t>
    <rPh sb="0" eb="2">
      <t>ヨシダ</t>
    </rPh>
    <rPh sb="2" eb="4">
      <t>ムネアキ</t>
    </rPh>
    <phoneticPr fontId="26"/>
  </si>
  <si>
    <t>佐々木定己</t>
    <rPh sb="0" eb="5">
      <t>ササキサダミ</t>
    </rPh>
    <phoneticPr fontId="26"/>
  </si>
  <si>
    <t>真木真智子</t>
    <rPh sb="0" eb="2">
      <t>マキ</t>
    </rPh>
    <rPh sb="2" eb="5">
      <t>マチコ</t>
    </rPh>
    <phoneticPr fontId="26"/>
  </si>
  <si>
    <t>竹林　健</t>
    <rPh sb="0" eb="2">
      <t>タケバヤシ</t>
    </rPh>
    <rPh sb="3" eb="4">
      <t>ケン</t>
    </rPh>
    <phoneticPr fontId="26"/>
  </si>
  <si>
    <t>西村志穂</t>
    <rPh sb="0" eb="4">
      <t>ニシムラシホ</t>
    </rPh>
    <phoneticPr fontId="26"/>
  </si>
  <si>
    <t>高知</t>
    <rPh sb="0" eb="2">
      <t>コウチ</t>
    </rPh>
    <phoneticPr fontId="26"/>
  </si>
  <si>
    <t>山本憲矢</t>
    <rPh sb="0" eb="2">
      <t>ヤマモト</t>
    </rPh>
    <rPh sb="2" eb="3">
      <t>ケン</t>
    </rPh>
    <rPh sb="3" eb="4">
      <t>ヤ</t>
    </rPh>
    <phoneticPr fontId="26"/>
  </si>
  <si>
    <t>清家菜々南</t>
    <rPh sb="0" eb="2">
      <t>セイケ</t>
    </rPh>
    <rPh sb="2" eb="3">
      <t>サイ</t>
    </rPh>
    <rPh sb="4" eb="5">
      <t>ナン</t>
    </rPh>
    <phoneticPr fontId="26"/>
  </si>
  <si>
    <t>林　竜弥</t>
    <rPh sb="0" eb="1">
      <t>ハヤシ</t>
    </rPh>
    <rPh sb="2" eb="4">
      <t>タツヤ</t>
    </rPh>
    <phoneticPr fontId="26"/>
  </si>
  <si>
    <t>水鳥軍団</t>
    <rPh sb="0" eb="4">
      <t>ミズドリグンダン</t>
    </rPh>
    <phoneticPr fontId="26"/>
  </si>
  <si>
    <t>横田優子</t>
    <rPh sb="0" eb="4">
      <t>ヨコタユウコ</t>
    </rPh>
    <phoneticPr fontId="26"/>
  </si>
  <si>
    <t>新田クラブ</t>
    <rPh sb="0" eb="2">
      <t>シンデン</t>
    </rPh>
    <phoneticPr fontId="26"/>
  </si>
  <si>
    <t>小野祐一</t>
    <rPh sb="0" eb="2">
      <t>オノ</t>
    </rPh>
    <rPh sb="2" eb="4">
      <t>ユウイチ</t>
    </rPh>
    <phoneticPr fontId="26"/>
  </si>
  <si>
    <t>森藤明美</t>
    <rPh sb="0" eb="4">
      <t>モリトウアケミ</t>
    </rPh>
    <phoneticPr fontId="26"/>
  </si>
  <si>
    <t>檜垣　正</t>
    <rPh sb="0" eb="2">
      <t>ヒガキ</t>
    </rPh>
    <rPh sb="3" eb="4">
      <t>タダシ</t>
    </rPh>
    <phoneticPr fontId="26"/>
  </si>
  <si>
    <t>石田華乃</t>
    <rPh sb="0" eb="2">
      <t>イシダ</t>
    </rPh>
    <rPh sb="2" eb="3">
      <t>ハナ</t>
    </rPh>
    <rPh sb="3" eb="4">
      <t>ノ</t>
    </rPh>
    <phoneticPr fontId="26"/>
  </si>
  <si>
    <t>吉金侑哉</t>
    <rPh sb="0" eb="2">
      <t>ヨシカネ</t>
    </rPh>
    <rPh sb="2" eb="4">
      <t>ユウヤ</t>
    </rPh>
    <phoneticPr fontId="26"/>
  </si>
  <si>
    <t>尾崎夕子</t>
    <rPh sb="0" eb="2">
      <t>オザキ</t>
    </rPh>
    <rPh sb="2" eb="4">
      <t>ユウコ</t>
    </rPh>
    <phoneticPr fontId="26"/>
  </si>
  <si>
    <t>中平　流</t>
    <rPh sb="0" eb="2">
      <t>ナカヒラ</t>
    </rPh>
    <rPh sb="3" eb="4">
      <t>ナガ</t>
    </rPh>
    <phoneticPr fontId="26"/>
  </si>
  <si>
    <t>石井体協</t>
    <rPh sb="0" eb="4">
      <t>イシイタイキョウ</t>
    </rPh>
    <phoneticPr fontId="26"/>
  </si>
  <si>
    <t>岡本恵美</t>
    <rPh sb="0" eb="2">
      <t>オカモト</t>
    </rPh>
    <rPh sb="2" eb="4">
      <t>エミ</t>
    </rPh>
    <phoneticPr fontId="26"/>
  </si>
  <si>
    <t>安田春二</t>
    <rPh sb="0" eb="4">
      <t>ヤスダシュンジ</t>
    </rPh>
    <phoneticPr fontId="26"/>
  </si>
  <si>
    <t>高松クラブ</t>
    <rPh sb="0" eb="2">
      <t>タカマツ</t>
    </rPh>
    <phoneticPr fontId="26"/>
  </si>
  <si>
    <t>友近瑳花</t>
    <rPh sb="0" eb="2">
      <t>トモチカ</t>
    </rPh>
    <rPh sb="2" eb="4">
      <t>サハナ</t>
    </rPh>
    <phoneticPr fontId="26"/>
  </si>
  <si>
    <t>濱岡雪乃</t>
    <rPh sb="0" eb="2">
      <t>ハマオカ</t>
    </rPh>
    <rPh sb="2" eb="4">
      <t>ユキノ</t>
    </rPh>
    <phoneticPr fontId="26"/>
  </si>
  <si>
    <t>三好陽太</t>
    <rPh sb="0" eb="4">
      <t>ミヨシヨウタ</t>
    </rPh>
    <phoneticPr fontId="26"/>
  </si>
  <si>
    <t>近藤尚弥</t>
    <rPh sb="0" eb="2">
      <t>コンドウ</t>
    </rPh>
    <rPh sb="2" eb="4">
      <t>ナオヤ</t>
    </rPh>
    <phoneticPr fontId="26"/>
  </si>
  <si>
    <t>森實聖子</t>
    <rPh sb="0" eb="2">
      <t>モリザネ</t>
    </rPh>
    <rPh sb="2" eb="4">
      <t>セイコ</t>
    </rPh>
    <phoneticPr fontId="26"/>
  </si>
  <si>
    <t>宮川裕司</t>
    <rPh sb="0" eb="2">
      <t>ミヤガワ</t>
    </rPh>
    <rPh sb="2" eb="4">
      <t>ユウジ</t>
    </rPh>
    <phoneticPr fontId="26"/>
  </si>
  <si>
    <t>紫雲クラブ</t>
    <rPh sb="0" eb="2">
      <t>シウン</t>
    </rPh>
    <phoneticPr fontId="26"/>
  </si>
  <si>
    <t>中萩クラブ</t>
    <rPh sb="0" eb="2">
      <t>ナカハギ</t>
    </rPh>
    <phoneticPr fontId="26"/>
  </si>
  <si>
    <t>伊達みはる</t>
    <rPh sb="0" eb="2">
      <t>ダテ</t>
    </rPh>
    <phoneticPr fontId="26"/>
  </si>
  <si>
    <t>菊本同好会</t>
    <rPh sb="0" eb="5">
      <t>キクモトドウコウカイ</t>
    </rPh>
    <phoneticPr fontId="26"/>
  </si>
  <si>
    <t>香川友彦</t>
    <rPh sb="0" eb="4">
      <t>カガワトモヒコ</t>
    </rPh>
    <phoneticPr fontId="26"/>
  </si>
  <si>
    <t>斎藤陽子</t>
    <rPh sb="0" eb="4">
      <t>サイトウヨウコ</t>
    </rPh>
    <phoneticPr fontId="26"/>
  </si>
  <si>
    <t>西部クラブ</t>
    <rPh sb="0" eb="2">
      <t>セイブ</t>
    </rPh>
    <phoneticPr fontId="26"/>
  </si>
  <si>
    <t>森川芳樹</t>
    <rPh sb="0" eb="4">
      <t>モリカワヨシキ</t>
    </rPh>
    <phoneticPr fontId="26"/>
  </si>
  <si>
    <t>松本沙織</t>
    <rPh sb="0" eb="4">
      <t>マツモトサオリ</t>
    </rPh>
    <phoneticPr fontId="26"/>
  </si>
  <si>
    <t>岡本亮一</t>
    <rPh sb="0" eb="4">
      <t>オカモトリョウイチ</t>
    </rPh>
    <phoneticPr fontId="26"/>
  </si>
  <si>
    <t>権田真佑佳</t>
    <rPh sb="0" eb="4">
      <t>ゴンダマユ</t>
    </rPh>
    <rPh sb="4" eb="5">
      <t>カ</t>
    </rPh>
    <phoneticPr fontId="26"/>
  </si>
  <si>
    <t>高木達也</t>
    <rPh sb="0" eb="4">
      <t>タカキタツヤ</t>
    </rPh>
    <phoneticPr fontId="26"/>
  </si>
  <si>
    <t>田中美喜</t>
    <rPh sb="0" eb="2">
      <t>タナカ</t>
    </rPh>
    <rPh sb="2" eb="4">
      <t>ミキ</t>
    </rPh>
    <phoneticPr fontId="26"/>
  </si>
  <si>
    <t>星加湧哉</t>
    <rPh sb="0" eb="2">
      <t>ホシカ</t>
    </rPh>
    <rPh sb="2" eb="3">
      <t>ユウ</t>
    </rPh>
    <rPh sb="3" eb="4">
      <t>ヤ</t>
    </rPh>
    <phoneticPr fontId="26"/>
  </si>
  <si>
    <t>砥部クラブ</t>
    <rPh sb="0" eb="2">
      <t>トベ</t>
    </rPh>
    <phoneticPr fontId="26"/>
  </si>
  <si>
    <t>豊岡さおり</t>
    <rPh sb="0" eb="2">
      <t>トヨオカ</t>
    </rPh>
    <phoneticPr fontId="26"/>
  </si>
  <si>
    <t>辻本和輝</t>
    <rPh sb="0" eb="2">
      <t>ツジモト</t>
    </rPh>
    <rPh sb="2" eb="4">
      <t>カズテル</t>
    </rPh>
    <phoneticPr fontId="26"/>
  </si>
  <si>
    <t>久友クラブ</t>
    <rPh sb="0" eb="1">
      <t>ヒサ</t>
    </rPh>
    <rPh sb="1" eb="2">
      <t>トモ</t>
    </rPh>
    <phoneticPr fontId="26"/>
  </si>
  <si>
    <t>湯上和幸</t>
    <rPh sb="0" eb="2">
      <t>ユガミ</t>
    </rPh>
    <rPh sb="2" eb="4">
      <t>カズユキ</t>
    </rPh>
    <phoneticPr fontId="26"/>
  </si>
  <si>
    <t>島田樹己</t>
    <rPh sb="0" eb="2">
      <t>シマダ</t>
    </rPh>
    <rPh sb="2" eb="3">
      <t>タツキ</t>
    </rPh>
    <rPh sb="3" eb="4">
      <t>コ</t>
    </rPh>
    <phoneticPr fontId="26"/>
  </si>
  <si>
    <t>佐々木奈央</t>
    <rPh sb="0" eb="3">
      <t>ササキ</t>
    </rPh>
    <rPh sb="3" eb="5">
      <t>ナオ</t>
    </rPh>
    <phoneticPr fontId="26"/>
  </si>
  <si>
    <t>早嶋茉奈実</t>
    <rPh sb="0" eb="2">
      <t>ハヤシマ</t>
    </rPh>
    <rPh sb="2" eb="5">
      <t>マナミ</t>
    </rPh>
    <phoneticPr fontId="26"/>
  </si>
  <si>
    <t>中川亜沙美</t>
    <rPh sb="0" eb="5">
      <t>ナカガワアサミ</t>
    </rPh>
    <phoneticPr fontId="26"/>
  </si>
  <si>
    <t>小田成晃</t>
    <rPh sb="0" eb="2">
      <t>オダ</t>
    </rPh>
    <rPh sb="2" eb="4">
      <t>シゲアキ</t>
    </rPh>
    <phoneticPr fontId="26"/>
  </si>
  <si>
    <t>多肥体協</t>
    <rPh sb="0" eb="4">
      <t>タヒタイキョウ</t>
    </rPh>
    <phoneticPr fontId="26"/>
  </si>
  <si>
    <t>早嶋雄太</t>
    <rPh sb="0" eb="4">
      <t>ハヤシマユウタ</t>
    </rPh>
    <phoneticPr fontId="26"/>
  </si>
  <si>
    <t>藤田　彩</t>
    <rPh sb="0" eb="2">
      <t>フジタ</t>
    </rPh>
    <rPh sb="3" eb="4">
      <t>アヤ</t>
    </rPh>
    <phoneticPr fontId="26"/>
  </si>
  <si>
    <t>白石章浩</t>
    <rPh sb="0" eb="2">
      <t>シライシ</t>
    </rPh>
    <rPh sb="2" eb="3">
      <t>アキラ</t>
    </rPh>
    <rPh sb="3" eb="4">
      <t>コウ</t>
    </rPh>
    <phoneticPr fontId="26"/>
  </si>
  <si>
    <t>越智摩奈美</t>
    <rPh sb="0" eb="2">
      <t>オチ</t>
    </rPh>
    <rPh sb="2" eb="3">
      <t>マ</t>
    </rPh>
    <rPh sb="3" eb="5">
      <t>ナミ</t>
    </rPh>
    <phoneticPr fontId="26"/>
  </si>
  <si>
    <t>村上貴大</t>
    <rPh sb="0" eb="2">
      <t>ムラカミ</t>
    </rPh>
    <rPh sb="2" eb="4">
      <t>タカヒロ</t>
    </rPh>
    <phoneticPr fontId="26"/>
  </si>
  <si>
    <t>山下花林</t>
    <rPh sb="0" eb="2">
      <t>ヤマシタ</t>
    </rPh>
    <rPh sb="2" eb="4">
      <t>カリン</t>
    </rPh>
    <phoneticPr fontId="26"/>
  </si>
  <si>
    <t>山下直輝</t>
    <rPh sb="0" eb="2">
      <t>ヤマシタ</t>
    </rPh>
    <rPh sb="2" eb="4">
      <t>ナオキ</t>
    </rPh>
    <phoneticPr fontId="26"/>
  </si>
  <si>
    <t>千田ひなた</t>
    <rPh sb="0" eb="2">
      <t>センダ</t>
    </rPh>
    <phoneticPr fontId="26"/>
  </si>
  <si>
    <t>千田英治</t>
    <rPh sb="0" eb="4">
      <t>センダエイジ</t>
    </rPh>
    <phoneticPr fontId="26"/>
  </si>
  <si>
    <t>朝倉バドミンポン</t>
    <rPh sb="0" eb="2">
      <t>アサクラ</t>
    </rPh>
    <phoneticPr fontId="26"/>
  </si>
  <si>
    <t>中村雅美</t>
    <rPh sb="0" eb="2">
      <t>ナカムラ</t>
    </rPh>
    <rPh sb="2" eb="4">
      <t>マサミ</t>
    </rPh>
    <phoneticPr fontId="26"/>
  </si>
  <si>
    <t>愛媛交安</t>
    <rPh sb="0" eb="2">
      <t>エヒメ</t>
    </rPh>
    <rPh sb="2" eb="4">
      <t>コウアン</t>
    </rPh>
    <phoneticPr fontId="26"/>
  </si>
  <si>
    <t>柳谷朋希</t>
    <rPh sb="0" eb="2">
      <t>ヤナギヤ</t>
    </rPh>
    <rPh sb="2" eb="4">
      <t>トモキ</t>
    </rPh>
    <phoneticPr fontId="26"/>
  </si>
  <si>
    <t>三宅　恵</t>
    <rPh sb="0" eb="2">
      <t>ミヤケ</t>
    </rPh>
    <rPh sb="3" eb="4">
      <t>メグミ</t>
    </rPh>
    <phoneticPr fontId="26"/>
  </si>
  <si>
    <t>安藤和輝</t>
    <rPh sb="0" eb="2">
      <t>アンドウ</t>
    </rPh>
    <rPh sb="2" eb="4">
      <t>カズキ</t>
    </rPh>
    <phoneticPr fontId="26"/>
  </si>
  <si>
    <t>丸亀クラブ</t>
    <rPh sb="0" eb="2">
      <t>マルガメ</t>
    </rPh>
    <phoneticPr fontId="26"/>
  </si>
  <si>
    <t>星加実玖</t>
    <rPh sb="0" eb="2">
      <t>ホシカ</t>
    </rPh>
    <rPh sb="2" eb="4">
      <t>ミク</t>
    </rPh>
    <phoneticPr fontId="26"/>
  </si>
  <si>
    <t>権田光輔</t>
    <rPh sb="0" eb="4">
      <t>ゴンダコウスケ</t>
    </rPh>
    <phoneticPr fontId="26"/>
  </si>
  <si>
    <t>田辺栄司</t>
    <rPh sb="0" eb="2">
      <t>タナベ</t>
    </rPh>
    <rPh sb="2" eb="4">
      <t>エイジ</t>
    </rPh>
    <phoneticPr fontId="26"/>
  </si>
  <si>
    <t>亀岡直美</t>
    <rPh sb="0" eb="2">
      <t>カメオカ</t>
    </rPh>
    <rPh sb="2" eb="4">
      <t>ナオミ</t>
    </rPh>
    <phoneticPr fontId="26"/>
  </si>
  <si>
    <t>金栄クラブ</t>
    <rPh sb="0" eb="2">
      <t>キンエイ</t>
    </rPh>
    <phoneticPr fontId="26"/>
  </si>
  <si>
    <t>田中秀仁</t>
    <rPh sb="0" eb="2">
      <t>タナカ</t>
    </rPh>
    <rPh sb="2" eb="4">
      <t>ヒデヒト</t>
    </rPh>
    <phoneticPr fontId="26"/>
  </si>
  <si>
    <t>土居高校</t>
    <rPh sb="0" eb="2">
      <t>ドイ</t>
    </rPh>
    <rPh sb="2" eb="4">
      <t>コウコウ</t>
    </rPh>
    <phoneticPr fontId="26"/>
  </si>
  <si>
    <t>加地　遥</t>
    <rPh sb="0" eb="2">
      <t>カジ</t>
    </rPh>
    <rPh sb="3" eb="4">
      <t>ハルカ</t>
    </rPh>
    <phoneticPr fontId="26"/>
  </si>
  <si>
    <t>大岡瑠雅</t>
    <rPh sb="0" eb="2">
      <t>オオオカ</t>
    </rPh>
    <rPh sb="2" eb="3">
      <t>ル</t>
    </rPh>
    <rPh sb="3" eb="4">
      <t>ガ</t>
    </rPh>
    <phoneticPr fontId="26"/>
  </si>
  <si>
    <t>新居浜工業</t>
    <rPh sb="0" eb="5">
      <t>ニイハマコウギョウ</t>
    </rPh>
    <phoneticPr fontId="26"/>
  </si>
  <si>
    <t>井上美智</t>
    <rPh sb="0" eb="2">
      <t>イノウエ</t>
    </rPh>
    <rPh sb="2" eb="4">
      <t>ミチ</t>
    </rPh>
    <phoneticPr fontId="26"/>
  </si>
  <si>
    <t>小田朱実</t>
    <rPh sb="0" eb="2">
      <t>オダ</t>
    </rPh>
    <rPh sb="2" eb="4">
      <t>アケミ</t>
    </rPh>
    <phoneticPr fontId="26"/>
  </si>
  <si>
    <t>一色幸一郎</t>
    <rPh sb="0" eb="5">
      <t>イッシキコウイチロウ</t>
    </rPh>
    <phoneticPr fontId="26"/>
  </si>
  <si>
    <t>香川彩佳</t>
    <rPh sb="0" eb="2">
      <t>カガワ</t>
    </rPh>
    <rPh sb="2" eb="4">
      <t>アヤカ</t>
    </rPh>
    <phoneticPr fontId="26"/>
  </si>
  <si>
    <t>水澤和紀</t>
    <rPh sb="0" eb="2">
      <t>ミズサワ</t>
    </rPh>
    <rPh sb="2" eb="4">
      <t>カズキ</t>
    </rPh>
    <phoneticPr fontId="26"/>
  </si>
  <si>
    <t>多度津</t>
    <rPh sb="0" eb="3">
      <t>タドツ</t>
    </rPh>
    <phoneticPr fontId="26"/>
  </si>
  <si>
    <t>次田知美</t>
    <rPh sb="0" eb="2">
      <t>ツギタ</t>
    </rPh>
    <rPh sb="2" eb="4">
      <t>トモミ</t>
    </rPh>
    <phoneticPr fontId="26"/>
  </si>
  <si>
    <t>漆原和哉</t>
    <rPh sb="0" eb="4">
      <t>ウルシバラカズヤ</t>
    </rPh>
    <phoneticPr fontId="26"/>
  </si>
  <si>
    <t>菊地晴翔</t>
    <rPh sb="0" eb="2">
      <t>キクチ</t>
    </rPh>
    <rPh sb="2" eb="3">
      <t>ハレ</t>
    </rPh>
    <rPh sb="3" eb="4">
      <t>ショウ</t>
    </rPh>
    <phoneticPr fontId="26"/>
  </si>
  <si>
    <t>菊地敦史</t>
    <rPh sb="0" eb="4">
      <t>キクチアツシシ</t>
    </rPh>
    <phoneticPr fontId="26"/>
  </si>
  <si>
    <t>菊地華子</t>
    <rPh sb="0" eb="2">
      <t>キクチ</t>
    </rPh>
    <rPh sb="2" eb="4">
      <t>ハナコ</t>
    </rPh>
    <phoneticPr fontId="26"/>
  </si>
  <si>
    <t>with高専</t>
    <rPh sb="4" eb="6">
      <t>コウセン</t>
    </rPh>
    <phoneticPr fontId="26"/>
  </si>
  <si>
    <t>黒田絢音</t>
    <rPh sb="0" eb="2">
      <t>クロダ</t>
    </rPh>
    <rPh sb="2" eb="4">
      <t>アヤネ</t>
    </rPh>
    <phoneticPr fontId="26"/>
  </si>
  <si>
    <t>菊地陽成</t>
    <rPh sb="0" eb="2">
      <t>キクチ</t>
    </rPh>
    <rPh sb="2" eb="3">
      <t>ヒ</t>
    </rPh>
    <rPh sb="3" eb="4">
      <t>ナリ</t>
    </rPh>
    <phoneticPr fontId="26"/>
  </si>
  <si>
    <t>渡部ほのか</t>
    <rPh sb="0" eb="2">
      <t>ワタナベ</t>
    </rPh>
    <phoneticPr fontId="26"/>
  </si>
  <si>
    <t>菅　颯汰</t>
    <rPh sb="0" eb="1">
      <t>カン</t>
    </rPh>
    <rPh sb="2" eb="4">
      <t>ソウタ</t>
    </rPh>
    <phoneticPr fontId="26"/>
  </si>
  <si>
    <t>小野沙也加</t>
    <rPh sb="0" eb="2">
      <t>オノ</t>
    </rPh>
    <rPh sb="2" eb="5">
      <t>サヤカ</t>
    </rPh>
    <phoneticPr fontId="26"/>
  </si>
  <si>
    <t>門田知子</t>
    <rPh sb="0" eb="2">
      <t>カドタ</t>
    </rPh>
    <rPh sb="2" eb="4">
      <t>トモコ</t>
    </rPh>
    <phoneticPr fontId="26"/>
  </si>
  <si>
    <t>沖田龍也</t>
    <rPh sb="0" eb="2">
      <t>オキタ</t>
    </rPh>
    <rPh sb="2" eb="4">
      <t>タツヤ</t>
    </rPh>
    <phoneticPr fontId="26"/>
  </si>
  <si>
    <t>村上礼子</t>
    <rPh sb="0" eb="2">
      <t>ムラカミ</t>
    </rPh>
    <rPh sb="2" eb="4">
      <t>レイコ</t>
    </rPh>
    <phoneticPr fontId="26"/>
  </si>
  <si>
    <t>渡辺英徳</t>
    <rPh sb="0" eb="2">
      <t>ワタナベ</t>
    </rPh>
    <rPh sb="2" eb="4">
      <t>ヒデノリ</t>
    </rPh>
    <phoneticPr fontId="26"/>
  </si>
  <si>
    <t>村上真彩</t>
    <rPh sb="0" eb="2">
      <t>ムラカミ</t>
    </rPh>
    <rPh sb="2" eb="4">
      <t>マアヤ</t>
    </rPh>
    <phoneticPr fontId="26"/>
  </si>
  <si>
    <t>村上颯麻</t>
    <rPh sb="0" eb="2">
      <t>ムラカミ</t>
    </rPh>
    <rPh sb="2" eb="3">
      <t>ソウ</t>
    </rPh>
    <rPh sb="3" eb="4">
      <t>アサ</t>
    </rPh>
    <phoneticPr fontId="26"/>
  </si>
  <si>
    <t>竹内みゆき</t>
    <rPh sb="0" eb="2">
      <t>タケウチ</t>
    </rPh>
    <phoneticPr fontId="26"/>
  </si>
  <si>
    <t>棚橋和彦</t>
    <rPh sb="0" eb="2">
      <t>タナハシ</t>
    </rPh>
    <rPh sb="2" eb="4">
      <t>カズヒコ</t>
    </rPh>
    <phoneticPr fontId="26"/>
  </si>
  <si>
    <t>高木和美</t>
    <rPh sb="0" eb="2">
      <t>タカギ</t>
    </rPh>
    <rPh sb="2" eb="4">
      <t>カズミ</t>
    </rPh>
    <phoneticPr fontId="26"/>
  </si>
  <si>
    <t>安藤貴啓</t>
    <rPh sb="0" eb="2">
      <t>アンドウ</t>
    </rPh>
    <rPh sb="2" eb="3">
      <t>タカシ</t>
    </rPh>
    <rPh sb="3" eb="4">
      <t>ケイ</t>
    </rPh>
    <phoneticPr fontId="26"/>
  </si>
  <si>
    <t>仙波紗和</t>
    <rPh sb="0" eb="2">
      <t>センバ</t>
    </rPh>
    <rPh sb="2" eb="4">
      <t>サワ</t>
    </rPh>
    <phoneticPr fontId="26"/>
  </si>
  <si>
    <t>森田将之</t>
    <rPh sb="0" eb="2">
      <t>モリタ</t>
    </rPh>
    <rPh sb="2" eb="4">
      <t>マサユキ</t>
    </rPh>
    <phoneticPr fontId="26"/>
  </si>
  <si>
    <t>重松まほ</t>
    <rPh sb="0" eb="2">
      <t>シゲマツ</t>
    </rPh>
    <phoneticPr fontId="26"/>
  </si>
  <si>
    <t>冨永忠暖</t>
    <rPh sb="0" eb="2">
      <t>トミナガ</t>
    </rPh>
    <rPh sb="2" eb="3">
      <t>タダシ</t>
    </rPh>
    <rPh sb="3" eb="4">
      <t>ダン</t>
    </rPh>
    <phoneticPr fontId="26"/>
  </si>
  <si>
    <t>村上沙紀</t>
    <rPh sb="0" eb="4">
      <t>ムラカミサキ</t>
    </rPh>
    <phoneticPr fontId="26"/>
  </si>
  <si>
    <t>岡本真禎</t>
    <rPh sb="0" eb="2">
      <t>オカモト</t>
    </rPh>
    <rPh sb="2" eb="4">
      <t>マサダ</t>
    </rPh>
    <phoneticPr fontId="26"/>
  </si>
  <si>
    <t>小笠原真樹</t>
    <rPh sb="0" eb="3">
      <t>オガサワラ</t>
    </rPh>
    <rPh sb="3" eb="5">
      <t>マキ</t>
    </rPh>
    <phoneticPr fontId="26"/>
  </si>
  <si>
    <t>片岡敬喜</t>
    <rPh sb="0" eb="2">
      <t>カタオカ</t>
    </rPh>
    <rPh sb="2" eb="4">
      <t>ケイヨロコ</t>
    </rPh>
    <phoneticPr fontId="26"/>
  </si>
  <si>
    <t>田中育江</t>
    <rPh sb="0" eb="2">
      <t>タナカ</t>
    </rPh>
    <rPh sb="2" eb="4">
      <t>イクエ</t>
    </rPh>
    <phoneticPr fontId="26"/>
  </si>
  <si>
    <t>清家裕貴</t>
    <rPh sb="0" eb="2">
      <t>セイケ</t>
    </rPh>
    <rPh sb="2" eb="4">
      <t>ユウキ</t>
    </rPh>
    <phoneticPr fontId="26"/>
  </si>
  <si>
    <t>藤澤久美子</t>
    <rPh sb="0" eb="5">
      <t>フジサワクミコ</t>
    </rPh>
    <phoneticPr fontId="26"/>
  </si>
  <si>
    <t>浜口　徹</t>
    <rPh sb="0" eb="2">
      <t>ハマグチ</t>
    </rPh>
    <rPh sb="3" eb="4">
      <t>トオル</t>
    </rPh>
    <phoneticPr fontId="26"/>
  </si>
  <si>
    <t>清家勢俳子</t>
    <rPh sb="0" eb="2">
      <t>セイケ</t>
    </rPh>
    <rPh sb="2" eb="3">
      <t>セイ</t>
    </rPh>
    <rPh sb="3" eb="4">
      <t>ハイ</t>
    </rPh>
    <rPh sb="4" eb="5">
      <t>コ</t>
    </rPh>
    <phoneticPr fontId="26"/>
  </si>
  <si>
    <t>岡　昇</t>
    <rPh sb="0" eb="1">
      <t>オカ</t>
    </rPh>
    <rPh sb="2" eb="3">
      <t>ノボル</t>
    </rPh>
    <phoneticPr fontId="26"/>
  </si>
  <si>
    <t>鈴木誠</t>
    <rPh sb="0" eb="2">
      <t>スズキ</t>
    </rPh>
    <rPh sb="2" eb="3">
      <t>マコト</t>
    </rPh>
    <phoneticPr fontId="25"/>
  </si>
  <si>
    <t>苅田富子</t>
    <rPh sb="0" eb="2">
      <t>カリタ</t>
    </rPh>
    <rPh sb="2" eb="4">
      <t>トミコ</t>
    </rPh>
    <phoneticPr fontId="25"/>
  </si>
  <si>
    <t>花金クラブ</t>
    <rPh sb="0" eb="2">
      <t>ハナキン</t>
    </rPh>
    <phoneticPr fontId="25"/>
  </si>
  <si>
    <t>四国中央</t>
    <rPh sb="0" eb="2">
      <t>シコク</t>
    </rPh>
    <rPh sb="2" eb="4">
      <t>チュウオウ</t>
    </rPh>
    <phoneticPr fontId="25"/>
  </si>
  <si>
    <t>三木空翔</t>
    <rPh sb="0" eb="2">
      <t>ミキ</t>
    </rPh>
    <rPh sb="2" eb="3">
      <t>ソラ</t>
    </rPh>
    <rPh sb="3" eb="4">
      <t>ショウ</t>
    </rPh>
    <phoneticPr fontId="4"/>
  </si>
  <si>
    <t>土居高校</t>
    <rPh sb="0" eb="4">
      <t>ドイコウコウ</t>
    </rPh>
    <phoneticPr fontId="25"/>
  </si>
  <si>
    <t>south club</t>
  </si>
  <si>
    <t>ベルックス</t>
  </si>
  <si>
    <t>びっく☆ぽてと</t>
  </si>
  <si>
    <t>THE DAI</t>
  </si>
  <si>
    <t>ヒートクラブ</t>
  </si>
  <si>
    <t>Pino</t>
  </si>
  <si>
    <t>今治クラブ</t>
  </si>
  <si>
    <t>GOGO'S</t>
  </si>
  <si>
    <t>Hyperion</t>
  </si>
  <si>
    <t>YONDEN</t>
  </si>
  <si>
    <t>けむちゃん</t>
  </si>
  <si>
    <t>パンパース連合</t>
  </si>
  <si>
    <t>net.in</t>
  </si>
  <si>
    <t>club BB</t>
  </si>
  <si>
    <t>トップガン</t>
  </si>
  <si>
    <t>西部クラブ</t>
  </si>
  <si>
    <t>GMA</t>
  </si>
  <si>
    <t>おっちーず</t>
  </si>
  <si>
    <t>ムーンウォーカーズ</t>
  </si>
  <si>
    <t>TEAM隼</t>
  </si>
  <si>
    <t>おりぃぶ</t>
  </si>
  <si>
    <t>オアシス</t>
  </si>
  <si>
    <t>カマボコ</t>
  </si>
  <si>
    <t>円座体協</t>
  </si>
  <si>
    <t>土居小学校</t>
  </si>
  <si>
    <t>２部準優勝</t>
    <rPh sb="1" eb="2">
      <t>ブ</t>
    </rPh>
    <rPh sb="2" eb="5">
      <t>ジュンユウショウ</t>
    </rPh>
    <phoneticPr fontId="5"/>
  </si>
  <si>
    <t>Ｆ１</t>
    <phoneticPr fontId="5"/>
  </si>
  <si>
    <t>Ｇ１</t>
    <phoneticPr fontId="5"/>
  </si>
  <si>
    <t>Ｈ１</t>
    <phoneticPr fontId="5"/>
  </si>
  <si>
    <t>３部　Ｆ</t>
    <phoneticPr fontId="9"/>
  </si>
  <si>
    <t>３部　Ｇ</t>
    <phoneticPr fontId="9"/>
  </si>
  <si>
    <t>３部　Ｈ</t>
    <phoneticPr fontId="9"/>
  </si>
  <si>
    <t>３部　Ｉ</t>
    <phoneticPr fontId="9"/>
  </si>
  <si>
    <t>４部　Ｆ</t>
    <phoneticPr fontId="9"/>
  </si>
  <si>
    <t>４部　Ｇ</t>
    <phoneticPr fontId="9"/>
  </si>
  <si>
    <t>４部　Ｈ</t>
    <phoneticPr fontId="9"/>
  </si>
  <si>
    <t>仁尾バドミントンクラブ</t>
    <rPh sb="0" eb="2">
      <t>ニオ</t>
    </rPh>
    <phoneticPr fontId="26"/>
  </si>
  <si>
    <t>PLAYERS CLUB</t>
  </si>
  <si>
    <t>香川県中体連ﾊﾞﾄﾞﾐﾝﾄﾝ指導者部会</t>
    <rPh sb="0" eb="3">
      <t>カガワケン</t>
    </rPh>
    <rPh sb="3" eb="6">
      <t>チュウタイレン</t>
    </rPh>
    <rPh sb="14" eb="17">
      <t>シドウシャ</t>
    </rPh>
    <rPh sb="17" eb="19">
      <t>ブカイ</t>
    </rPh>
    <phoneticPr fontId="26"/>
  </si>
  <si>
    <t>(高松）</t>
    <rPh sb="1" eb="3">
      <t>タカマツ</t>
    </rPh>
    <phoneticPr fontId="9"/>
  </si>
  <si>
    <t>アッドクラブ</t>
  </si>
  <si>
    <t>HANATORA</t>
  </si>
  <si>
    <t>OCEANS</t>
  </si>
  <si>
    <t>バレルBC</t>
  </si>
  <si>
    <t>チームルパン</t>
  </si>
  <si>
    <t>ARHC</t>
  </si>
  <si>
    <t>B.C fight</t>
  </si>
  <si>
    <t>BC.fight</t>
  </si>
  <si>
    <t>SBC</t>
  </si>
  <si>
    <t>Teamも☆rich</t>
  </si>
  <si>
    <t>THE・ DAI</t>
  </si>
  <si>
    <t>U.B.C</t>
  </si>
  <si>
    <t>Wing</t>
  </si>
  <si>
    <t>チョーウェリー</t>
  </si>
  <si>
    <t>Ｃ１</t>
  </si>
  <si>
    <t>Ｄ１</t>
  </si>
  <si>
    <t>（各ブロック１位あがり）</t>
    <phoneticPr fontId="9"/>
  </si>
  <si>
    <t>冨永竜生</t>
  </si>
  <si>
    <t>馬越　泉</t>
  </si>
  <si>
    <t>伊勢岡 愛</t>
    <rPh sb="0" eb="3">
      <t>イセオカ</t>
    </rPh>
    <rPh sb="4" eb="5">
      <t>アイ</t>
    </rPh>
    <phoneticPr fontId="26"/>
  </si>
  <si>
    <t>井上侑也</t>
    <rPh sb="0" eb="2">
      <t>イノウエ</t>
    </rPh>
    <rPh sb="2" eb="4">
      <t>ユウヤ</t>
    </rPh>
    <phoneticPr fontId="25"/>
  </si>
  <si>
    <t>井上和夏</t>
    <rPh sb="0" eb="2">
      <t>イノウエ</t>
    </rPh>
    <rPh sb="2" eb="4">
      <t>ワカ</t>
    </rPh>
    <phoneticPr fontId="25"/>
  </si>
  <si>
    <t>ゼロ次会</t>
    <rPh sb="2" eb="4">
      <t>ジカイ</t>
    </rPh>
    <phoneticPr fontId="25"/>
  </si>
  <si>
    <t>細木隆豊</t>
    <rPh sb="0" eb="2">
      <t>ホソギ</t>
    </rPh>
    <rPh sb="2" eb="4">
      <t>タカトヨ</t>
    </rPh>
    <phoneticPr fontId="25"/>
  </si>
  <si>
    <t>谷岡園子</t>
    <rPh sb="0" eb="2">
      <t>タニオカ</t>
    </rPh>
    <rPh sb="2" eb="4">
      <t>ソノコ</t>
    </rPh>
    <phoneticPr fontId="25"/>
  </si>
  <si>
    <t>ヤマダクラブ</t>
  </si>
  <si>
    <t>石川智也</t>
    <rPh sb="0" eb="2">
      <t>イシカワ</t>
    </rPh>
    <rPh sb="2" eb="4">
      <t>トモヤ</t>
    </rPh>
    <phoneticPr fontId="25"/>
  </si>
  <si>
    <t>川崎麻由</t>
    <rPh sb="0" eb="2">
      <t>カワサキ</t>
    </rPh>
    <rPh sb="2" eb="3">
      <t>マ</t>
    </rPh>
    <rPh sb="3" eb="4">
      <t>ヨシ</t>
    </rPh>
    <phoneticPr fontId="25"/>
  </si>
  <si>
    <t>ＮＥＷ　ＷＡＶＥ</t>
  </si>
  <si>
    <t>野田将伸</t>
    <rPh sb="0" eb="2">
      <t>ノダ</t>
    </rPh>
    <rPh sb="2" eb="4">
      <t>マサノブ</t>
    </rPh>
    <phoneticPr fontId="25"/>
  </si>
  <si>
    <t>中越初夏</t>
    <rPh sb="0" eb="2">
      <t>ナカコシ</t>
    </rPh>
    <rPh sb="2" eb="3">
      <t>ショ</t>
    </rPh>
    <rPh sb="3" eb="4">
      <t>ナツ</t>
    </rPh>
    <phoneticPr fontId="25"/>
  </si>
  <si>
    <t>たまひよクラブ</t>
  </si>
  <si>
    <t>高知</t>
    <rPh sb="0" eb="2">
      <t>コウチ</t>
    </rPh>
    <phoneticPr fontId="9"/>
  </si>
  <si>
    <t>①</t>
    <phoneticPr fontId="5"/>
  </si>
  <si>
    <t>②</t>
    <phoneticPr fontId="5"/>
  </si>
  <si>
    <t>③</t>
    <phoneticPr fontId="5"/>
  </si>
  <si>
    <t>藤原　大</t>
    <rPh sb="0" eb="2">
      <t>フジワラ</t>
    </rPh>
    <rPh sb="3" eb="4">
      <t>ダイ</t>
    </rPh>
    <phoneticPr fontId="9"/>
  </si>
  <si>
    <t>合田愛桜</t>
    <rPh sb="0" eb="2">
      <t>ゴウダ</t>
    </rPh>
    <rPh sb="2" eb="3">
      <t>アイ</t>
    </rPh>
    <rPh sb="3" eb="4">
      <t>サクラ</t>
    </rPh>
    <phoneticPr fontId="9"/>
  </si>
  <si>
    <t>３部　Ｊ</t>
    <phoneticPr fontId="9"/>
  </si>
  <si>
    <t>２位の中の1番</t>
    <rPh sb="1" eb="2">
      <t>イ</t>
    </rPh>
    <rPh sb="3" eb="4">
      <t>ナカ</t>
    </rPh>
    <rPh sb="6" eb="7">
      <t>バン</t>
    </rPh>
    <phoneticPr fontId="5"/>
  </si>
  <si>
    <t>Ｊ１</t>
    <phoneticPr fontId="5"/>
  </si>
  <si>
    <t>Ｉ１</t>
    <phoneticPr fontId="9"/>
  </si>
  <si>
    <t>チグハグチーム</t>
    <phoneticPr fontId="26"/>
  </si>
  <si>
    <t>チグハグチーム</t>
  </si>
  <si>
    <t>（延長なし。最大15点まで）</t>
    <phoneticPr fontId="9"/>
  </si>
  <si>
    <t>①②③は各リーグの１位が、くじ引きで決める。</t>
    <rPh sb="4" eb="5">
      <t>カク</t>
    </rPh>
    <rPh sb="10" eb="11">
      <t>イ</t>
    </rPh>
    <rPh sb="15" eb="16">
      <t>ビ</t>
    </rPh>
    <rPh sb="18" eb="19">
      <t>キ</t>
    </rPh>
    <phoneticPr fontId="9"/>
  </si>
  <si>
    <t>各ブロック１位あがり。</t>
    <phoneticPr fontId="9"/>
  </si>
  <si>
    <t>プラス１チーム。</t>
  </si>
  <si>
    <t>15点3ゲーム</t>
    <phoneticPr fontId="9"/>
  </si>
  <si>
    <t>　＝２位の中で１番成績のよいチーム</t>
    <rPh sb="3" eb="4">
      <t>イ</t>
    </rPh>
    <rPh sb="5" eb="6">
      <t>ナカ</t>
    </rPh>
    <rPh sb="8" eb="9">
      <t>バン</t>
    </rPh>
    <rPh sb="9" eb="11">
      <t>セイセキ</t>
    </rPh>
    <phoneticPr fontId="9"/>
  </si>
  <si>
    <t>プラス１チーム</t>
    <phoneticPr fontId="9"/>
  </si>
  <si>
    <t>第１６回 四国中央ミックスオープン</t>
    <rPh sb="0" eb="1">
      <t>ダイ</t>
    </rPh>
    <rPh sb="3" eb="4">
      <t>カイ</t>
    </rPh>
    <rPh sb="5" eb="7">
      <t>シコク</t>
    </rPh>
    <rPh sb="7" eb="9">
      <t>チュウオウ</t>
    </rPh>
    <phoneticPr fontId="5"/>
  </si>
  <si>
    <t>真鍋颯汰</t>
  </si>
  <si>
    <t>キケン</t>
    <phoneticPr fontId="25"/>
  </si>
  <si>
    <t>途中棄権</t>
    <rPh sb="0" eb="2">
      <t>トチュウ</t>
    </rPh>
    <rPh sb="2" eb="4">
      <t>キケン</t>
    </rPh>
    <phoneticPr fontId="25"/>
  </si>
  <si>
    <t>令和5年7月16日（日）　伊予三島運動公園体育館　参加人数216名</t>
    <rPh sb="0" eb="2">
      <t>レイワ</t>
    </rPh>
    <rPh sb="3" eb="4">
      <t>ネン</t>
    </rPh>
    <rPh sb="5" eb="6">
      <t>ガツ</t>
    </rPh>
    <rPh sb="8" eb="9">
      <t>ヒ</t>
    </rPh>
    <rPh sb="10" eb="11">
      <t>ヒ</t>
    </rPh>
    <rPh sb="13" eb="17">
      <t>イヨミシマ</t>
    </rPh>
    <rPh sb="17" eb="21">
      <t>ウンドウコウエン</t>
    </rPh>
    <rPh sb="21" eb="24">
      <t>タイイクカン</t>
    </rPh>
    <rPh sb="25" eb="27">
      <t>サンカ</t>
    </rPh>
    <rPh sb="27" eb="29">
      <t>ニンズウ</t>
    </rPh>
    <rPh sb="32" eb="33">
      <t>メイ</t>
    </rPh>
    <phoneticPr fontId="5"/>
  </si>
  <si>
    <t>以下、詳細</t>
    <rPh sb="0" eb="2">
      <t>イカ</t>
    </rPh>
    <rPh sb="3" eb="5">
      <t>ショウサイ</t>
    </rPh>
    <phoneticPr fontId="25"/>
  </si>
  <si>
    <t>天気：晴れ</t>
    <rPh sb="0" eb="2">
      <t>テンキ</t>
    </rPh>
    <rPh sb="3" eb="4">
      <t>ハ</t>
    </rPh>
    <phoneticPr fontId="25"/>
  </si>
  <si>
    <t>決勝が近づき、15:00にエアコン切る。</t>
    <rPh sb="0" eb="2">
      <t>ケッショウ</t>
    </rPh>
    <rPh sb="3" eb="4">
      <t>チカ</t>
    </rPh>
    <rPh sb="17" eb="18">
      <t>キ</t>
    </rPh>
    <phoneticPr fontId="25"/>
  </si>
  <si>
    <t>以上</t>
    <rPh sb="0" eb="2">
      <t>イジョウ</t>
    </rPh>
    <phoneticPr fontId="25"/>
  </si>
  <si>
    <t>メインは9時前にエアコンのスイッチＯＮ。</t>
    <rPh sb="5" eb="6">
      <t>ジ</t>
    </rPh>
    <rPh sb="6" eb="7">
      <t>マエ</t>
    </rPh>
    <phoneticPr fontId="25"/>
  </si>
  <si>
    <t>サブの窓を開放し、朝は比較的涼しかったが、次第に暑くなった。12時前にサブアリーナのコールをやめた。</t>
    <rPh sb="3" eb="4">
      <t>マド</t>
    </rPh>
    <rPh sb="5" eb="7">
      <t>カイホウ</t>
    </rPh>
    <rPh sb="9" eb="10">
      <t>アサ</t>
    </rPh>
    <rPh sb="11" eb="14">
      <t>ヒカクテキ</t>
    </rPh>
    <rPh sb="14" eb="15">
      <t>スズ</t>
    </rPh>
    <rPh sb="21" eb="23">
      <t>シダイ</t>
    </rPh>
    <rPh sb="24" eb="25">
      <t>アツ</t>
    </rPh>
    <phoneticPr fontId="25"/>
  </si>
  <si>
    <t>16時前には全試合終了。16:25頃、片付けも全部終わって解散。</t>
    <rPh sb="2" eb="3">
      <t>ジ</t>
    </rPh>
    <rPh sb="3" eb="4">
      <t>マエ</t>
    </rPh>
    <rPh sb="6" eb="9">
      <t>ゼンシアイ</t>
    </rPh>
    <rPh sb="9" eb="11">
      <t>シュウリョウ</t>
    </rPh>
    <phoneticPr fontId="25"/>
  </si>
  <si>
    <t>出場せず本部席専属にいたのは、今井、長原、山川、川上、合田、池内、石村、宗次、真鍋の9名。</t>
    <rPh sb="0" eb="2">
      <t>シュツジョウ</t>
    </rPh>
    <rPh sb="4" eb="6">
      <t>ホンブ</t>
    </rPh>
    <rPh sb="6" eb="7">
      <t>セキ</t>
    </rPh>
    <rPh sb="7" eb="9">
      <t>センゾク</t>
    </rPh>
    <rPh sb="15" eb="17">
      <t>イマイ</t>
    </rPh>
    <rPh sb="18" eb="20">
      <t>ナガハラ</t>
    </rPh>
    <rPh sb="21" eb="23">
      <t>ヤマカワ</t>
    </rPh>
    <rPh sb="24" eb="26">
      <t>カワカミ</t>
    </rPh>
    <rPh sb="27" eb="29">
      <t>ゴウダ</t>
    </rPh>
    <rPh sb="30" eb="32">
      <t>イケウチ</t>
    </rPh>
    <rPh sb="33" eb="35">
      <t>イシムラ</t>
    </rPh>
    <rPh sb="36" eb="38">
      <t>ムネツグ</t>
    </rPh>
    <rPh sb="39" eb="41">
      <t>マナベ</t>
    </rPh>
    <rPh sb="43" eb="44">
      <t>メイ</t>
    </rPh>
    <phoneticPr fontId="25"/>
  </si>
  <si>
    <t>午前中、宗次さんサブアリーナ担当。</t>
    <rPh sb="0" eb="3">
      <t>ゴゼンチュウ</t>
    </rPh>
    <rPh sb="4" eb="6">
      <t>ムネツグ</t>
    </rPh>
    <rPh sb="14" eb="16">
      <t>タントウ</t>
    </rPh>
    <phoneticPr fontId="25"/>
  </si>
  <si>
    <t>内3名は急遽応援に来てくれ、順調に進行した。</t>
    <rPh sb="0" eb="1">
      <t>ウチ</t>
    </rPh>
    <rPh sb="2" eb="3">
      <t>メイ</t>
    </rPh>
    <rPh sb="4" eb="6">
      <t>キュウキョ</t>
    </rPh>
    <rPh sb="6" eb="8">
      <t>オウエン</t>
    </rPh>
    <rPh sb="9" eb="10">
      <t>キ</t>
    </rPh>
    <rPh sb="14" eb="16">
      <t>ジュンチョウ</t>
    </rPh>
    <rPh sb="17" eb="19">
      <t>シンコウ</t>
    </rPh>
    <phoneticPr fontId="25"/>
  </si>
  <si>
    <t>キケンが3つ入り、遅れて前半キケンが１つ、途中棄権が2つ入り、予想以上に進行がはやくなった。</t>
    <rPh sb="9" eb="10">
      <t>オク</t>
    </rPh>
    <rPh sb="12" eb="14">
      <t>ゼンハン</t>
    </rPh>
    <rPh sb="21" eb="25">
      <t>トチュウキケン</t>
    </rPh>
    <rPh sb="28" eb="29">
      <t>ハイ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</si>
</sst>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(&quot;@&quot;)&quot;"/>
    <numFmt numFmtId="177" formatCode="\-"/>
    <numFmt numFmtId="178" formatCode="&quot;&quot;@&quot;位&quot;"/>
    <numFmt numFmtId="179" formatCode="&quot;&quot;0&quot;位&quot;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標準明朝"/>
      <family val="1"/>
      <charset val="128"/>
    </font>
    <font>
      <sz val="6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55"/>
      <color indexed="8"/>
      <name val="ＭＳ Ｐゴシック"/>
      <family val="3"/>
      <charset val="128"/>
    </font>
    <font>
      <sz val="22"/>
      <color indexed="8"/>
      <name val="HG丸ｺﾞｼｯｸM-PRO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0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8"/>
      <color indexed="8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sz val="8.5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slantDashDot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19">
    <xf numFmtId="0" fontId="0" fillId="0" borderId="0">
      <alignment vertical="center"/>
    </xf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6" fillId="0" borderId="0" applyBorder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0" borderId="0">
      <alignment vertical="center"/>
    </xf>
    <xf numFmtId="0" fontId="24" fillId="0" borderId="0">
      <alignment vertical="center"/>
    </xf>
    <xf numFmtId="0" fontId="27" fillId="0" borderId="0"/>
    <xf numFmtId="0" fontId="3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6" fillId="0" borderId="0" applyBorder="0"/>
    <xf numFmtId="0" fontId="1" fillId="0" borderId="0">
      <alignment vertical="center"/>
    </xf>
  </cellStyleXfs>
  <cellXfs count="664">
    <xf numFmtId="0" fontId="0" fillId="0" borderId="0" xfId="0">
      <alignment vertical="center"/>
    </xf>
    <xf numFmtId="38" fontId="13" fillId="2" borderId="1" xfId="1" applyFont="1" applyFill="1" applyBorder="1" applyAlignment="1">
      <alignment horizontal="right" vertical="center" shrinkToFit="1"/>
    </xf>
    <xf numFmtId="38" fontId="13" fillId="2" borderId="2" xfId="1" applyFont="1" applyFill="1" applyBorder="1" applyAlignment="1">
      <alignment horizontal="right" vertical="center" shrinkToFit="1"/>
    </xf>
    <xf numFmtId="38" fontId="13" fillId="2" borderId="3" xfId="1" applyFont="1" applyFill="1" applyBorder="1" applyAlignment="1">
      <alignment horizontal="right" vertical="center" shrinkToFit="1"/>
    </xf>
    <xf numFmtId="0" fontId="4" fillId="4" borderId="0" xfId="8" applyFont="1" applyFill="1" applyAlignment="1">
      <alignment vertical="center"/>
    </xf>
    <xf numFmtId="0" fontId="23" fillId="4" borderId="0" xfId="8" applyFont="1" applyFill="1" applyBorder="1" applyAlignment="1">
      <alignment vertical="center" shrinkToFit="1"/>
    </xf>
    <xf numFmtId="0" fontId="17" fillId="4" borderId="98" xfId="8" applyFont="1" applyFill="1" applyBorder="1" applyAlignment="1">
      <alignment vertical="center"/>
    </xf>
    <xf numFmtId="0" fontId="17" fillId="4" borderId="36" xfId="8" applyFont="1" applyFill="1" applyBorder="1" applyAlignment="1">
      <alignment vertical="center"/>
    </xf>
    <xf numFmtId="0" fontId="15" fillId="4" borderId="38" xfId="8" applyFont="1" applyFill="1" applyBorder="1" applyAlignment="1">
      <alignment horizontal="center" vertical="center" shrinkToFit="1"/>
    </xf>
    <xf numFmtId="38" fontId="15" fillId="4" borderId="7" xfId="1" applyFont="1" applyFill="1" applyBorder="1" applyAlignment="1">
      <alignment horizontal="center" vertical="center" shrinkToFit="1"/>
    </xf>
    <xf numFmtId="0" fontId="15" fillId="4" borderId="0" xfId="8" applyFont="1" applyFill="1" applyBorder="1" applyAlignment="1">
      <alignment horizontal="left" vertical="center" shrinkToFit="1"/>
    </xf>
    <xf numFmtId="0" fontId="20" fillId="4" borderId="0" xfId="8" applyFont="1" applyFill="1" applyBorder="1" applyAlignment="1">
      <alignment horizontal="left" vertical="center" shrinkToFit="1"/>
    </xf>
    <xf numFmtId="0" fontId="15" fillId="4" borderId="45" xfId="8" applyFont="1" applyFill="1" applyBorder="1" applyAlignment="1">
      <alignment horizontal="center" vertical="center" shrinkToFit="1"/>
    </xf>
    <xf numFmtId="38" fontId="15" fillId="4" borderId="46" xfId="1" applyFont="1" applyFill="1" applyBorder="1" applyAlignment="1">
      <alignment horizontal="center" vertical="center" shrinkToFit="1"/>
    </xf>
    <xf numFmtId="0" fontId="21" fillId="4" borderId="0" xfId="8" applyFont="1" applyFill="1" applyBorder="1" applyAlignment="1">
      <alignment vertical="center" shrinkToFit="1"/>
    </xf>
    <xf numFmtId="0" fontId="21" fillId="4" borderId="0" xfId="8" applyFont="1" applyFill="1" applyBorder="1" applyAlignment="1">
      <alignment horizontal="left" vertical="center" shrinkToFit="1"/>
    </xf>
    <xf numFmtId="0" fontId="15" fillId="4" borderId="49" xfId="8" applyFont="1" applyFill="1" applyBorder="1" applyAlignment="1">
      <alignment horizontal="center" vertical="center" shrinkToFit="1"/>
    </xf>
    <xf numFmtId="38" fontId="15" fillId="4" borderId="50" xfId="1" applyFont="1" applyFill="1" applyBorder="1" applyAlignment="1">
      <alignment horizontal="center" vertical="center" shrinkToFit="1"/>
    </xf>
    <xf numFmtId="0" fontId="15" fillId="4" borderId="0" xfId="8" applyFont="1" applyFill="1" applyAlignment="1">
      <alignment vertical="center" shrinkToFit="1"/>
    </xf>
    <xf numFmtId="0" fontId="15" fillId="4" borderId="51" xfId="8" applyFont="1" applyFill="1" applyBorder="1" applyAlignment="1">
      <alignment horizontal="center" vertical="center" shrinkToFit="1"/>
    </xf>
    <xf numFmtId="38" fontId="15" fillId="4" borderId="52" xfId="1" applyFont="1" applyFill="1" applyBorder="1" applyAlignment="1">
      <alignment horizontal="center" vertical="center" shrinkToFit="1"/>
    </xf>
    <xf numFmtId="0" fontId="15" fillId="4" borderId="0" xfId="8" applyFont="1" applyFill="1" applyBorder="1" applyAlignment="1">
      <alignment vertical="center" shrinkToFit="1"/>
    </xf>
    <xf numFmtId="0" fontId="15" fillId="4" borderId="47" xfId="8" applyFont="1" applyFill="1" applyBorder="1" applyAlignment="1">
      <alignment horizontal="center" vertical="center" shrinkToFit="1"/>
    </xf>
    <xf numFmtId="38" fontId="15" fillId="4" borderId="48" xfId="1" applyFont="1" applyFill="1" applyBorder="1" applyAlignment="1">
      <alignment horizontal="center" vertical="center" shrinkToFit="1"/>
    </xf>
    <xf numFmtId="0" fontId="17" fillId="4" borderId="0" xfId="8" applyFont="1" applyFill="1" applyBorder="1" applyAlignment="1">
      <alignment vertical="center"/>
    </xf>
    <xf numFmtId="0" fontId="15" fillId="4" borderId="0" xfId="8" applyFont="1" applyFill="1" applyBorder="1" applyAlignment="1">
      <alignment vertical="center"/>
    </xf>
    <xf numFmtId="0" fontId="4" fillId="4" borderId="0" xfId="8" applyFont="1" applyFill="1" applyBorder="1" applyAlignment="1">
      <alignment vertical="center"/>
    </xf>
    <xf numFmtId="0" fontId="15" fillId="4" borderId="53" xfId="8" applyFont="1" applyFill="1" applyBorder="1" applyAlignment="1">
      <alignment horizontal="center" vertical="center" shrinkToFit="1"/>
    </xf>
    <xf numFmtId="38" fontId="15" fillId="4" borderId="54" xfId="1" applyFont="1" applyFill="1" applyBorder="1" applyAlignment="1">
      <alignment horizontal="center" vertical="center" shrinkToFit="1"/>
    </xf>
    <xf numFmtId="0" fontId="15" fillId="4" borderId="8" xfId="8" applyFont="1" applyFill="1" applyBorder="1" applyAlignment="1">
      <alignment vertical="center" shrinkToFit="1"/>
    </xf>
    <xf numFmtId="0" fontId="15" fillId="4" borderId="55" xfId="8" applyFont="1" applyFill="1" applyBorder="1" applyAlignment="1">
      <alignment horizontal="center" vertical="center" shrinkToFit="1"/>
    </xf>
    <xf numFmtId="38" fontId="15" fillId="4" borderId="56" xfId="1" applyFont="1" applyFill="1" applyBorder="1" applyAlignment="1">
      <alignment horizontal="center" vertical="center" shrinkToFit="1"/>
    </xf>
    <xf numFmtId="0" fontId="15" fillId="4" borderId="57" xfId="8" applyFont="1" applyFill="1" applyBorder="1" applyAlignment="1">
      <alignment horizontal="center" vertical="center" shrinkToFit="1"/>
    </xf>
    <xf numFmtId="38" fontId="15" fillId="4" borderId="58" xfId="1" applyFont="1" applyFill="1" applyBorder="1" applyAlignment="1">
      <alignment horizontal="center" vertical="center" shrinkToFit="1"/>
    </xf>
    <xf numFmtId="0" fontId="15" fillId="4" borderId="59" xfId="8" applyFont="1" applyFill="1" applyBorder="1" applyAlignment="1">
      <alignment horizontal="center" vertical="center" shrinkToFit="1"/>
    </xf>
    <xf numFmtId="38" fontId="15" fillId="4" borderId="60" xfId="1" applyFont="1" applyFill="1" applyBorder="1" applyAlignment="1">
      <alignment horizontal="center" vertical="center" shrinkToFit="1"/>
    </xf>
    <xf numFmtId="0" fontId="15" fillId="4" borderId="39" xfId="8" applyFont="1" applyFill="1" applyBorder="1" applyAlignment="1">
      <alignment horizontal="center" vertical="center" shrinkToFit="1"/>
    </xf>
    <xf numFmtId="38" fontId="15" fillId="4" borderId="6" xfId="1" applyFont="1" applyFill="1" applyBorder="1" applyAlignment="1">
      <alignment horizontal="center" vertical="center" shrinkToFit="1"/>
    </xf>
    <xf numFmtId="0" fontId="17" fillId="4" borderId="0" xfId="8" applyFont="1" applyFill="1" applyBorder="1" applyAlignment="1">
      <alignment vertical="center" shrinkToFit="1"/>
    </xf>
    <xf numFmtId="0" fontId="19" fillId="4" borderId="0" xfId="8" applyFont="1" applyFill="1" applyBorder="1" applyAlignment="1">
      <alignment horizontal="left" vertical="center"/>
    </xf>
    <xf numFmtId="178" fontId="4" fillId="4" borderId="0" xfId="8" applyNumberFormat="1" applyFont="1" applyFill="1" applyBorder="1" applyAlignment="1">
      <alignment vertical="center" shrinkToFit="1"/>
    </xf>
    <xf numFmtId="0" fontId="21" fillId="4" borderId="0" xfId="8" applyFont="1" applyFill="1" applyBorder="1" applyAlignment="1">
      <alignment horizontal="center" vertical="center" shrinkToFit="1"/>
    </xf>
    <xf numFmtId="38" fontId="17" fillId="4" borderId="0" xfId="1" applyFont="1" applyFill="1" applyBorder="1" applyAlignment="1">
      <alignment horizontal="right" vertical="center" shrinkToFit="1"/>
    </xf>
    <xf numFmtId="177" fontId="21" fillId="4" borderId="0" xfId="8" applyNumberFormat="1" applyFont="1" applyFill="1" applyBorder="1" applyAlignment="1">
      <alignment horizontal="left" vertical="top" shrinkToFit="1"/>
    </xf>
    <xf numFmtId="0" fontId="21" fillId="4" borderId="0" xfId="8" applyFont="1" applyFill="1" applyAlignment="1">
      <alignment vertical="center"/>
    </xf>
    <xf numFmtId="0" fontId="15" fillId="4" borderId="30" xfId="8" applyFont="1" applyFill="1" applyBorder="1" applyAlignment="1">
      <alignment vertical="center" shrinkToFit="1"/>
    </xf>
    <xf numFmtId="0" fontId="15" fillId="4" borderId="100" xfId="8" applyFont="1" applyFill="1" applyBorder="1" applyAlignment="1">
      <alignment vertical="center" shrinkToFit="1"/>
    </xf>
    <xf numFmtId="0" fontId="17" fillId="4" borderId="9" xfId="8" applyFont="1" applyFill="1" applyBorder="1" applyAlignment="1">
      <alignment vertical="center" shrinkToFit="1"/>
    </xf>
    <xf numFmtId="0" fontId="17" fillId="4" borderId="0" xfId="8" applyFont="1" applyFill="1" applyAlignment="1">
      <alignment vertical="center"/>
    </xf>
    <xf numFmtId="38" fontId="15" fillId="4" borderId="0" xfId="1" applyFont="1" applyFill="1" applyBorder="1" applyAlignment="1">
      <alignment horizontal="center" vertical="center" shrinkToFit="1"/>
    </xf>
    <xf numFmtId="0" fontId="15" fillId="4" borderId="98" xfId="8" applyFont="1" applyFill="1" applyBorder="1" applyAlignment="1">
      <alignment horizontal="center" vertical="center" shrinkToFit="1"/>
    </xf>
    <xf numFmtId="38" fontId="15" fillId="4" borderId="98" xfId="1" applyFont="1" applyFill="1" applyBorder="1" applyAlignment="1">
      <alignment horizontal="center" vertical="center" shrinkToFit="1"/>
    </xf>
    <xf numFmtId="0" fontId="15" fillId="4" borderId="97" xfId="8" applyFont="1" applyFill="1" applyBorder="1" applyAlignment="1">
      <alignment horizontal="center" vertical="center" shrinkToFit="1"/>
    </xf>
    <xf numFmtId="38" fontId="15" fillId="4" borderId="99" xfId="1" applyFont="1" applyFill="1" applyBorder="1" applyAlignment="1">
      <alignment horizontal="center" vertical="center" shrinkToFit="1"/>
    </xf>
    <xf numFmtId="0" fontId="17" fillId="4" borderId="96" xfId="8" applyFont="1" applyFill="1" applyBorder="1" applyAlignment="1">
      <alignment horizontal="center" vertical="center"/>
    </xf>
    <xf numFmtId="0" fontId="17" fillId="4" borderId="0" xfId="8" applyFont="1" applyFill="1" applyBorder="1" applyAlignment="1">
      <alignment horizontal="center" vertical="center"/>
    </xf>
    <xf numFmtId="0" fontId="15" fillId="4" borderId="30" xfId="8" applyFont="1" applyFill="1" applyBorder="1" applyAlignment="1">
      <alignment vertical="center"/>
    </xf>
    <xf numFmtId="0" fontId="17" fillId="4" borderId="0" xfId="8" applyFont="1" applyFill="1" applyBorder="1" applyAlignment="1">
      <alignment horizontal="left" vertical="center" shrinkToFit="1"/>
    </xf>
    <xf numFmtId="0" fontId="17" fillId="4" borderId="0" xfId="8" applyFont="1" applyFill="1" applyAlignment="1">
      <alignment vertical="center" shrinkToFit="1"/>
    </xf>
    <xf numFmtId="0" fontId="19" fillId="4" borderId="0" xfId="8" applyFont="1" applyFill="1" applyAlignment="1">
      <alignment vertical="center"/>
    </xf>
    <xf numFmtId="178" fontId="4" fillId="4" borderId="0" xfId="8" applyNumberFormat="1" applyFont="1" applyFill="1" applyBorder="1" applyAlignment="1">
      <alignment horizontal="center" vertical="center" shrinkToFit="1"/>
    </xf>
    <xf numFmtId="0" fontId="15" fillId="4" borderId="0" xfId="8" applyFont="1" applyFill="1" applyBorder="1" applyAlignment="1">
      <alignment horizontal="center" vertical="center" shrinkToFit="1"/>
    </xf>
    <xf numFmtId="0" fontId="21" fillId="4" borderId="0" xfId="8" applyFont="1" applyFill="1" applyBorder="1" applyAlignment="1">
      <alignment horizontal="left" vertical="top" shrinkToFit="1"/>
    </xf>
    <xf numFmtId="0" fontId="15" fillId="4" borderId="0" xfId="8" applyFont="1" applyFill="1" applyBorder="1" applyAlignment="1">
      <alignment horizontal="center" vertical="center"/>
    </xf>
    <xf numFmtId="0" fontId="21" fillId="4" borderId="0" xfId="8" applyFont="1" applyFill="1" applyBorder="1" applyAlignment="1">
      <alignment horizontal="right" vertical="center" shrinkToFit="1"/>
    </xf>
    <xf numFmtId="38" fontId="15" fillId="4" borderId="0" xfId="8" applyNumberFormat="1" applyFont="1" applyFill="1" applyBorder="1" applyAlignment="1">
      <alignment horizontal="center" vertical="center" shrinkToFit="1"/>
    </xf>
    <xf numFmtId="178" fontId="4" fillId="4" borderId="0" xfId="8" applyNumberFormat="1" applyFont="1" applyFill="1" applyBorder="1" applyAlignment="1">
      <alignment horizontal="center" vertical="center"/>
    </xf>
    <xf numFmtId="0" fontId="28" fillId="4" borderId="0" xfId="8" applyFont="1" applyFill="1" applyAlignment="1">
      <alignment vertical="center"/>
    </xf>
    <xf numFmtId="0" fontId="21" fillId="4" borderId="0" xfId="4" applyFont="1" applyFill="1" applyBorder="1" applyAlignment="1">
      <alignment horizontal="center" vertical="center" shrinkToFit="1"/>
    </xf>
    <xf numFmtId="177" fontId="22" fillId="4" borderId="0" xfId="9" applyNumberFormat="1" applyFont="1" applyFill="1" applyBorder="1" applyAlignment="1">
      <alignment horizontal="right" vertical="center"/>
    </xf>
    <xf numFmtId="0" fontId="22" fillId="4" borderId="0" xfId="9" applyFont="1" applyFill="1" applyBorder="1" applyAlignment="1">
      <alignment horizontal="right" vertical="center"/>
    </xf>
    <xf numFmtId="177" fontId="22" fillId="4" borderId="0" xfId="9" applyNumberFormat="1" applyFont="1" applyFill="1" applyBorder="1" applyAlignment="1">
      <alignment horizontal="right" vertical="center" shrinkToFit="1"/>
    </xf>
    <xf numFmtId="0" fontId="22" fillId="4" borderId="0" xfId="9" applyFont="1" applyFill="1" applyBorder="1" applyAlignment="1">
      <alignment horizontal="right" vertical="center" shrinkToFit="1"/>
    </xf>
    <xf numFmtId="0" fontId="15" fillId="4" borderId="0" xfId="4" applyFont="1" applyFill="1" applyBorder="1" applyAlignment="1">
      <alignment vertical="center"/>
    </xf>
    <xf numFmtId="178" fontId="22" fillId="4" borderId="0" xfId="4" applyNumberFormat="1" applyFont="1" applyFill="1" applyBorder="1" applyAlignment="1">
      <alignment vertical="center" shrinkToFit="1"/>
    </xf>
    <xf numFmtId="0" fontId="21" fillId="4" borderId="0" xfId="4" applyFont="1" applyFill="1" applyBorder="1" applyAlignment="1">
      <alignment vertical="center" shrinkToFit="1"/>
    </xf>
    <xf numFmtId="38" fontId="17" fillId="4" borderId="0" xfId="8" applyNumberFormat="1" applyFont="1" applyFill="1" applyBorder="1" applyAlignment="1">
      <alignment horizontal="center" vertical="center" shrinkToFit="1"/>
    </xf>
    <xf numFmtId="38" fontId="17" fillId="4" borderId="98" xfId="8" applyNumberFormat="1" applyFont="1" applyFill="1" applyBorder="1" applyAlignment="1">
      <alignment vertical="center" shrinkToFit="1"/>
    </xf>
    <xf numFmtId="0" fontId="29" fillId="4" borderId="0" xfId="8" applyFont="1" applyFill="1" applyAlignment="1">
      <alignment vertical="center"/>
    </xf>
    <xf numFmtId="0" fontId="22" fillId="4" borderId="0" xfId="8" applyFont="1" applyFill="1" applyBorder="1" applyAlignment="1">
      <alignment vertical="center"/>
    </xf>
    <xf numFmtId="0" fontId="18" fillId="4" borderId="0" xfId="8" applyFont="1" applyFill="1" applyBorder="1" applyAlignment="1">
      <alignment horizontal="left" vertical="center" shrinkToFit="1"/>
    </xf>
    <xf numFmtId="0" fontId="22" fillId="4" borderId="0" xfId="8" applyFont="1" applyFill="1" applyAlignment="1">
      <alignment vertical="center"/>
    </xf>
    <xf numFmtId="0" fontId="4" fillId="4" borderId="4" xfId="8" applyFont="1" applyFill="1" applyBorder="1" applyAlignment="1">
      <alignment vertical="center"/>
    </xf>
    <xf numFmtId="176" fontId="21" fillId="4" borderId="4" xfId="8" applyNumberFormat="1" applyFont="1" applyFill="1" applyBorder="1" applyAlignment="1">
      <alignment vertical="center" shrinkToFit="1"/>
    </xf>
    <xf numFmtId="0" fontId="30" fillId="4" borderId="0" xfId="8" applyFont="1" applyFill="1" applyAlignment="1">
      <alignment vertical="center"/>
    </xf>
    <xf numFmtId="0" fontId="15" fillId="4" borderId="106" xfId="8" applyFont="1" applyFill="1" applyBorder="1" applyAlignment="1">
      <alignment horizontal="center" vertical="center" shrinkToFit="1"/>
    </xf>
    <xf numFmtId="38" fontId="15" fillId="4" borderId="107" xfId="1" applyFont="1" applyFill="1" applyBorder="1" applyAlignment="1">
      <alignment horizontal="center" vertical="center" shrinkToFit="1"/>
    </xf>
    <xf numFmtId="0" fontId="15" fillId="4" borderId="108" xfId="8" applyFont="1" applyFill="1" applyBorder="1" applyAlignment="1">
      <alignment horizontal="center" vertical="center" shrinkToFit="1"/>
    </xf>
    <xf numFmtId="38" fontId="15" fillId="4" borderId="109" xfId="1" applyFont="1" applyFill="1" applyBorder="1" applyAlignment="1">
      <alignment horizontal="center" vertical="center" shrinkToFit="1"/>
    </xf>
    <xf numFmtId="0" fontId="22" fillId="4" borderId="0" xfId="8" applyFont="1" applyFill="1" applyBorder="1" applyAlignment="1">
      <alignment horizontal="left" vertical="center" shrinkToFit="1"/>
    </xf>
    <xf numFmtId="0" fontId="15" fillId="4" borderId="8" xfId="8" applyFont="1" applyFill="1" applyBorder="1" applyAlignment="1">
      <alignment horizontal="center" vertical="center" shrinkToFit="1"/>
    </xf>
    <xf numFmtId="38" fontId="17" fillId="4" borderId="20" xfId="8" applyNumberFormat="1" applyFont="1" applyFill="1" applyBorder="1" applyAlignment="1">
      <alignment horizontal="center" vertical="center" shrinkToFit="1"/>
    </xf>
    <xf numFmtId="38" fontId="17" fillId="4" borderId="98" xfId="8" applyNumberFormat="1" applyFont="1" applyFill="1" applyBorder="1" applyAlignment="1">
      <alignment horizontal="center" vertical="center" shrinkToFit="1"/>
    </xf>
    <xf numFmtId="0" fontId="17" fillId="4" borderId="36" xfId="8" applyFont="1" applyFill="1" applyBorder="1" applyAlignment="1">
      <alignment horizontal="center" vertical="center"/>
    </xf>
    <xf numFmtId="0" fontId="17" fillId="4" borderId="20" xfId="8" applyFont="1" applyFill="1" applyBorder="1" applyAlignment="1">
      <alignment horizontal="center" vertical="center"/>
    </xf>
    <xf numFmtId="38" fontId="15" fillId="4" borderId="30" xfId="1" applyFont="1" applyFill="1" applyBorder="1" applyAlignment="1">
      <alignment horizontal="center" vertical="center" shrinkToFit="1"/>
    </xf>
    <xf numFmtId="0" fontId="4" fillId="4" borderId="8" xfId="8" applyFont="1" applyFill="1" applyBorder="1" applyAlignment="1">
      <alignment vertical="center"/>
    </xf>
    <xf numFmtId="38" fontId="13" fillId="4" borderId="5" xfId="1" applyFont="1" applyFill="1" applyBorder="1" applyAlignment="1">
      <alignment horizontal="right" vertical="center" shrinkToFit="1"/>
    </xf>
    <xf numFmtId="38" fontId="13" fillId="4" borderId="0" xfId="1" applyFont="1" applyFill="1" applyBorder="1" applyAlignment="1">
      <alignment horizontal="right" vertical="center" shrinkToFit="1"/>
    </xf>
    <xf numFmtId="38" fontId="13" fillId="4" borderId="4" xfId="1" applyFont="1" applyFill="1" applyBorder="1" applyAlignment="1">
      <alignment horizontal="right" vertical="center" shrinkToFit="1"/>
    </xf>
    <xf numFmtId="38" fontId="13" fillId="4" borderId="3" xfId="1" applyFont="1" applyFill="1" applyBorder="1" applyAlignment="1">
      <alignment horizontal="right" vertical="center" shrinkToFit="1"/>
    </xf>
    <xf numFmtId="38" fontId="13" fillId="4" borderId="2" xfId="1" applyFont="1" applyFill="1" applyBorder="1" applyAlignment="1">
      <alignment horizontal="right" vertical="center" shrinkToFit="1"/>
    </xf>
    <xf numFmtId="38" fontId="13" fillId="4" borderId="1" xfId="1" applyFont="1" applyFill="1" applyBorder="1" applyAlignment="1">
      <alignment horizontal="right" vertical="center" shrinkToFit="1"/>
    </xf>
    <xf numFmtId="0" fontId="4" fillId="4" borderId="0" xfId="6" applyFont="1" applyFill="1">
      <alignment vertical="center"/>
    </xf>
    <xf numFmtId="0" fontId="32" fillId="4" borderId="0" xfId="6" applyFont="1" applyFill="1">
      <alignment vertical="center"/>
    </xf>
    <xf numFmtId="0" fontId="33" fillId="4" borderId="0" xfId="6" applyFont="1" applyFill="1">
      <alignment vertical="center"/>
    </xf>
    <xf numFmtId="0" fontId="34" fillId="4" borderId="0" xfId="6" applyFont="1" applyFill="1">
      <alignment vertical="center"/>
    </xf>
    <xf numFmtId="0" fontId="19" fillId="4" borderId="0" xfId="6" applyFont="1" applyFill="1">
      <alignment vertical="center"/>
    </xf>
    <xf numFmtId="0" fontId="20" fillId="4" borderId="0" xfId="6" applyFont="1" applyFill="1">
      <alignment vertical="center"/>
    </xf>
    <xf numFmtId="0" fontId="35" fillId="4" borderId="0" xfId="6" applyFont="1" applyFill="1">
      <alignment vertical="center"/>
    </xf>
    <xf numFmtId="0" fontId="20" fillId="4" borderId="0" xfId="6" applyFont="1" applyFill="1" applyAlignment="1">
      <alignment horizontal="left" vertical="center"/>
    </xf>
    <xf numFmtId="0" fontId="4" fillId="4" borderId="0" xfId="6" applyFont="1" applyFill="1" applyAlignment="1">
      <alignment horizontal="left" vertical="center"/>
    </xf>
    <xf numFmtId="0" fontId="36" fillId="4" borderId="0" xfId="6" applyFont="1" applyFill="1">
      <alignment vertical="center"/>
    </xf>
    <xf numFmtId="0" fontId="4" fillId="4" borderId="0" xfId="6" applyFont="1" applyFill="1" applyAlignment="1">
      <alignment horizontal="left" vertical="center" shrinkToFit="1"/>
    </xf>
    <xf numFmtId="0" fontId="22" fillId="4" borderId="0" xfId="0" applyFont="1" applyFill="1">
      <alignment vertical="center"/>
    </xf>
    <xf numFmtId="0" fontId="14" fillId="4" borderId="98" xfId="0" applyFont="1" applyFill="1" applyBorder="1" applyAlignment="1"/>
    <xf numFmtId="0" fontId="14" fillId="4" borderId="0" xfId="0" applyFont="1" applyFill="1">
      <alignment vertical="center"/>
    </xf>
    <xf numFmtId="0" fontId="14" fillId="4" borderId="0" xfId="0" applyFont="1" applyFill="1" applyAlignment="1"/>
    <xf numFmtId="0" fontId="21" fillId="4" borderId="0" xfId="0" applyFont="1" applyFill="1">
      <alignment vertical="center"/>
    </xf>
    <xf numFmtId="0" fontId="4" fillId="4" borderId="0" xfId="0" applyFont="1" applyFill="1" applyAlignment="1">
      <alignment vertical="center" shrinkToFit="1"/>
    </xf>
    <xf numFmtId="0" fontId="7" fillId="4" borderId="0" xfId="0" applyFont="1" applyFill="1" applyAlignment="1">
      <alignment horizontal="center" vertical="center" shrinkToFit="1"/>
    </xf>
    <xf numFmtId="0" fontId="4" fillId="4" borderId="0" xfId="0" applyFont="1" applyFill="1">
      <alignment vertical="center"/>
    </xf>
    <xf numFmtId="0" fontId="4" fillId="4" borderId="100" xfId="0" applyFont="1" applyFill="1" applyBorder="1" applyAlignment="1"/>
    <xf numFmtId="0" fontId="4" fillId="4" borderId="96" xfId="0" applyFont="1" applyFill="1" applyBorder="1" applyAlignment="1"/>
    <xf numFmtId="0" fontId="0" fillId="4" borderId="101" xfId="0" applyFill="1" applyBorder="1" applyAlignment="1"/>
    <xf numFmtId="0" fontId="4" fillId="4" borderId="0" xfId="0" applyFont="1" applyFill="1" applyAlignment="1"/>
    <xf numFmtId="0" fontId="4" fillId="4" borderId="101" xfId="0" applyFont="1" applyFill="1" applyBorder="1" applyAlignment="1"/>
    <xf numFmtId="0" fontId="0" fillId="4" borderId="8" xfId="0" applyFill="1" applyBorder="1" applyAlignment="1"/>
    <xf numFmtId="0" fontId="0" fillId="4" borderId="0" xfId="0" applyFill="1" applyAlignment="1"/>
    <xf numFmtId="0" fontId="0" fillId="4" borderId="30" xfId="0" applyFill="1" applyBorder="1" applyAlignment="1"/>
    <xf numFmtId="0" fontId="4" fillId="4" borderId="8" xfId="0" applyFont="1" applyFill="1" applyBorder="1" applyAlignment="1"/>
    <xf numFmtId="0" fontId="4" fillId="4" borderId="30" xfId="0" applyFont="1" applyFill="1" applyBorder="1" applyAlignment="1"/>
    <xf numFmtId="0" fontId="0" fillId="4" borderId="97" xfId="0" applyFill="1" applyBorder="1">
      <alignment vertical="center"/>
    </xf>
    <xf numFmtId="0" fontId="6" fillId="4" borderId="98" xfId="0" applyFont="1" applyFill="1" applyBorder="1">
      <alignment vertical="center"/>
    </xf>
    <xf numFmtId="0" fontId="6" fillId="4" borderId="99" xfId="0" applyFont="1" applyFill="1" applyBorder="1">
      <alignment vertical="center"/>
    </xf>
    <xf numFmtId="0" fontId="4" fillId="4" borderId="97" xfId="0" applyFont="1" applyFill="1" applyBorder="1" applyAlignment="1"/>
    <xf numFmtId="0" fontId="4" fillId="4" borderId="98" xfId="0" applyFont="1" applyFill="1" applyBorder="1" applyAlignment="1"/>
    <xf numFmtId="0" fontId="4" fillId="4" borderId="99" xfId="0" applyFont="1" applyFill="1" applyBorder="1" applyAlignment="1"/>
    <xf numFmtId="0" fontId="14" fillId="4" borderId="36" xfId="0" applyFont="1" applyFill="1" applyBorder="1" applyAlignment="1"/>
    <xf numFmtId="0" fontId="17" fillId="4" borderId="100" xfId="0" applyFont="1" applyFill="1" applyBorder="1" applyAlignment="1"/>
    <xf numFmtId="0" fontId="17" fillId="4" borderId="96" xfId="0" applyFont="1" applyFill="1" applyBorder="1" applyAlignment="1"/>
    <xf numFmtId="0" fontId="37" fillId="4" borderId="101" xfId="0" applyFont="1" applyFill="1" applyBorder="1" applyAlignment="1"/>
    <xf numFmtId="0" fontId="17" fillId="4" borderId="0" xfId="0" applyFont="1" applyFill="1" applyAlignment="1"/>
    <xf numFmtId="0" fontId="17" fillId="4" borderId="101" xfId="0" applyFont="1" applyFill="1" applyBorder="1" applyAlignment="1"/>
    <xf numFmtId="0" fontId="0" fillId="4" borderId="97" xfId="0" applyFill="1" applyBorder="1" applyAlignment="1"/>
    <xf numFmtId="0" fontId="0" fillId="4" borderId="98" xfId="0" applyFill="1" applyBorder="1" applyAlignment="1"/>
    <xf numFmtId="0" fontId="0" fillId="4" borderId="99" xfId="0" applyFill="1" applyBorder="1" applyAlignment="1"/>
    <xf numFmtId="0" fontId="31" fillId="4" borderId="0" xfId="8" applyFont="1" applyFill="1" applyAlignment="1">
      <alignment vertical="center"/>
    </xf>
    <xf numFmtId="0" fontId="18" fillId="4" borderId="0" xfId="8" applyFont="1" applyFill="1" applyAlignment="1">
      <alignment vertical="center"/>
    </xf>
    <xf numFmtId="0" fontId="11" fillId="4" borderId="0" xfId="17" applyFont="1" applyFill="1" applyAlignment="1">
      <alignment vertical="center"/>
    </xf>
    <xf numFmtId="0" fontId="12" fillId="3" borderId="8" xfId="17" applyFont="1" applyFill="1" applyBorder="1" applyAlignment="1">
      <alignment horizontal="right" vertical="center" shrinkToFit="1"/>
    </xf>
    <xf numFmtId="0" fontId="12" fillId="4" borderId="0" xfId="17" applyFont="1" applyFill="1" applyAlignment="1">
      <alignment vertical="center" shrinkToFit="1"/>
    </xf>
    <xf numFmtId="0" fontId="38" fillId="4" borderId="0" xfId="17" applyFont="1" applyFill="1" applyAlignment="1">
      <alignment vertical="center" shrinkToFit="1"/>
    </xf>
    <xf numFmtId="0" fontId="12" fillId="3" borderId="97" xfId="17" applyFont="1" applyFill="1" applyBorder="1" applyAlignment="1">
      <alignment horizontal="right" vertical="center" shrinkToFit="1"/>
    </xf>
    <xf numFmtId="0" fontId="12" fillId="4" borderId="11" xfId="17" applyFont="1" applyFill="1" applyBorder="1" applyAlignment="1">
      <alignment shrinkToFit="1"/>
    </xf>
    <xf numFmtId="0" fontId="12" fillId="4" borderId="10" xfId="17" applyFont="1" applyFill="1" applyBorder="1" applyAlignment="1">
      <alignment shrinkToFit="1"/>
    </xf>
    <xf numFmtId="38" fontId="12" fillId="4" borderId="10" xfId="1" applyFont="1" applyFill="1" applyBorder="1" applyAlignment="1">
      <alignment shrinkToFit="1"/>
    </xf>
    <xf numFmtId="38" fontId="12" fillId="4" borderId="12" xfId="1" applyFont="1" applyFill="1" applyBorder="1" applyAlignment="1">
      <alignment shrinkToFit="1"/>
    </xf>
    <xf numFmtId="0" fontId="12" fillId="4" borderId="12" xfId="17" applyFont="1" applyFill="1" applyBorder="1" applyAlignment="1">
      <alignment shrinkToFit="1"/>
    </xf>
    <xf numFmtId="0" fontId="12" fillId="2" borderId="2" xfId="17" applyFont="1" applyFill="1" applyBorder="1" applyAlignment="1">
      <alignment horizontal="right" vertical="center" shrinkToFit="1"/>
    </xf>
    <xf numFmtId="177" fontId="12" fillId="2" borderId="2" xfId="17" applyNumberFormat="1" applyFont="1" applyFill="1" applyBorder="1" applyAlignment="1">
      <alignment horizontal="right" vertical="center" shrinkToFit="1"/>
    </xf>
    <xf numFmtId="0" fontId="12" fillId="2" borderId="13" xfId="17" applyFont="1" applyFill="1" applyBorder="1" applyAlignment="1">
      <alignment horizontal="right" vertical="center" shrinkToFit="1"/>
    </xf>
    <xf numFmtId="0" fontId="12" fillId="2" borderId="3" xfId="17" applyFont="1" applyFill="1" applyBorder="1" applyAlignment="1">
      <alignment horizontal="right" vertical="center" shrinkToFit="1"/>
    </xf>
    <xf numFmtId="0" fontId="12" fillId="4" borderId="14" xfId="17" applyFont="1" applyFill="1" applyBorder="1" applyAlignment="1">
      <alignment shrinkToFit="1"/>
    </xf>
    <xf numFmtId="0" fontId="12" fillId="4" borderId="0" xfId="17" applyFont="1" applyFill="1" applyBorder="1" applyAlignment="1">
      <alignment shrinkToFit="1"/>
    </xf>
    <xf numFmtId="38" fontId="12" fillId="4" borderId="14" xfId="17" applyNumberFormat="1" applyFont="1" applyFill="1" applyBorder="1" applyAlignment="1">
      <alignment shrinkToFit="1"/>
    </xf>
    <xf numFmtId="38" fontId="12" fillId="4" borderId="0" xfId="1" applyFont="1" applyFill="1" applyBorder="1" applyAlignment="1">
      <alignment shrinkToFit="1"/>
    </xf>
    <xf numFmtId="38" fontId="12" fillId="4" borderId="15" xfId="1" applyFont="1" applyFill="1" applyBorder="1" applyAlignment="1">
      <alignment shrinkToFit="1"/>
    </xf>
    <xf numFmtId="0" fontId="12" fillId="4" borderId="15" xfId="17" applyFont="1" applyFill="1" applyBorder="1" applyAlignment="1">
      <alignment shrinkToFit="1"/>
    </xf>
    <xf numFmtId="0" fontId="12" fillId="2" borderId="0" xfId="17" applyFont="1" applyFill="1" applyBorder="1" applyAlignment="1">
      <alignment horizontal="right" vertical="center" shrinkToFit="1"/>
    </xf>
    <xf numFmtId="177" fontId="12" fillId="2" borderId="0" xfId="17" applyNumberFormat="1" applyFont="1" applyFill="1" applyBorder="1" applyAlignment="1">
      <alignment horizontal="right" vertical="center" shrinkToFit="1"/>
    </xf>
    <xf numFmtId="0" fontId="12" fillId="2" borderId="8" xfId="17" applyFont="1" applyFill="1" applyBorder="1" applyAlignment="1">
      <alignment horizontal="right" vertical="center" shrinkToFit="1"/>
    </xf>
    <xf numFmtId="0" fontId="12" fillId="2" borderId="5" xfId="17" applyFont="1" applyFill="1" applyBorder="1" applyAlignment="1">
      <alignment horizontal="right" vertical="center" shrinkToFit="1"/>
    </xf>
    <xf numFmtId="0" fontId="12" fillId="2" borderId="96" xfId="17" applyFont="1" applyFill="1" applyBorder="1" applyAlignment="1">
      <alignment horizontal="right" vertical="center" shrinkToFit="1"/>
    </xf>
    <xf numFmtId="177" fontId="12" fillId="2" borderId="96" xfId="17" applyNumberFormat="1" applyFont="1" applyFill="1" applyBorder="1" applyAlignment="1">
      <alignment horizontal="right" vertical="center" shrinkToFit="1"/>
    </xf>
    <xf numFmtId="0" fontId="12" fillId="2" borderId="100" xfId="17" applyFont="1" applyFill="1" applyBorder="1" applyAlignment="1">
      <alignment horizontal="right" vertical="center" shrinkToFit="1"/>
    </xf>
    <xf numFmtId="0" fontId="12" fillId="2" borderId="19" xfId="17" applyFont="1" applyFill="1" applyBorder="1" applyAlignment="1">
      <alignment horizontal="right" vertical="center" shrinkToFit="1"/>
    </xf>
    <xf numFmtId="0" fontId="12" fillId="3" borderId="0" xfId="17" applyFont="1" applyFill="1" applyBorder="1" applyAlignment="1">
      <alignment horizontal="right" vertical="center" shrinkToFit="1"/>
    </xf>
    <xf numFmtId="0" fontId="12" fillId="4" borderId="17" xfId="17" applyFont="1" applyFill="1" applyBorder="1" applyAlignment="1">
      <alignment shrinkToFit="1"/>
    </xf>
    <xf numFmtId="0" fontId="12" fillId="4" borderId="16" xfId="17" applyFont="1" applyFill="1" applyBorder="1" applyAlignment="1">
      <alignment shrinkToFit="1"/>
    </xf>
    <xf numFmtId="38" fontId="12" fillId="4" borderId="16" xfId="1" applyFont="1" applyFill="1" applyBorder="1" applyAlignment="1">
      <alignment shrinkToFit="1"/>
    </xf>
    <xf numFmtId="38" fontId="12" fillId="4" borderId="18" xfId="1" applyFont="1" applyFill="1" applyBorder="1" applyAlignment="1">
      <alignment shrinkToFit="1"/>
    </xf>
    <xf numFmtId="0" fontId="12" fillId="4" borderId="18" xfId="17" applyFont="1" applyFill="1" applyBorder="1" applyAlignment="1">
      <alignment shrinkToFit="1"/>
    </xf>
    <xf numFmtId="0" fontId="10" fillId="4" borderId="0" xfId="17" applyFont="1" applyFill="1" applyAlignment="1">
      <alignment vertical="center" shrinkToFit="1"/>
    </xf>
    <xf numFmtId="0" fontId="12" fillId="3" borderId="98" xfId="17" applyFont="1" applyFill="1" applyBorder="1" applyAlignment="1">
      <alignment horizontal="right" vertical="center" shrinkToFit="1"/>
    </xf>
    <xf numFmtId="177" fontId="12" fillId="2" borderId="98" xfId="17" applyNumberFormat="1" applyFont="1" applyFill="1" applyBorder="1" applyAlignment="1">
      <alignment horizontal="right" vertical="center" shrinkToFit="1"/>
    </xf>
    <xf numFmtId="0" fontId="12" fillId="2" borderId="98" xfId="17" applyFont="1" applyFill="1" applyBorder="1" applyAlignment="1">
      <alignment horizontal="right" vertical="center" shrinkToFit="1"/>
    </xf>
    <xf numFmtId="0" fontId="12" fillId="2" borderId="21" xfId="17" applyFont="1" applyFill="1" applyBorder="1" applyAlignment="1">
      <alignment horizontal="right" vertical="center" shrinkToFit="1"/>
    </xf>
    <xf numFmtId="0" fontId="12" fillId="3" borderId="0" xfId="17" quotePrefix="1" applyFont="1" applyFill="1" applyBorder="1" applyAlignment="1">
      <alignment horizontal="right" vertical="center" shrinkToFit="1"/>
    </xf>
    <xf numFmtId="0" fontId="12" fillId="3" borderId="23" xfId="17" applyFont="1" applyFill="1" applyBorder="1" applyAlignment="1">
      <alignment horizontal="right" vertical="center" shrinkToFit="1"/>
    </xf>
    <xf numFmtId="177" fontId="12" fillId="2" borderId="23" xfId="17" applyNumberFormat="1" applyFont="1" applyFill="1" applyBorder="1" applyAlignment="1">
      <alignment horizontal="right" vertical="center" shrinkToFit="1"/>
    </xf>
    <xf numFmtId="0" fontId="12" fillId="4" borderId="25" xfId="17" applyFont="1" applyFill="1" applyBorder="1" applyAlignment="1">
      <alignment horizontal="center" shrinkToFit="1"/>
    </xf>
    <xf numFmtId="0" fontId="12" fillId="4" borderId="24" xfId="17" applyFont="1" applyFill="1" applyBorder="1" applyAlignment="1">
      <alignment horizontal="center" shrinkToFit="1"/>
    </xf>
    <xf numFmtId="0" fontId="12" fillId="4" borderId="26" xfId="17" applyFont="1" applyFill="1" applyBorder="1" applyAlignment="1">
      <alignment horizontal="center" shrinkToFit="1"/>
    </xf>
    <xf numFmtId="0" fontId="12" fillId="4" borderId="16" xfId="17" applyFont="1" applyFill="1" applyBorder="1" applyAlignment="1">
      <alignment horizontal="center" shrinkToFit="1"/>
    </xf>
    <xf numFmtId="0" fontId="12" fillId="4" borderId="18" xfId="17" applyFont="1" applyFill="1" applyBorder="1" applyAlignment="1">
      <alignment horizontal="center" shrinkToFit="1"/>
    </xf>
    <xf numFmtId="0" fontId="11" fillId="4" borderId="0" xfId="17" applyFont="1" applyFill="1" applyAlignment="1">
      <alignment vertical="center" shrinkToFit="1"/>
    </xf>
    <xf numFmtId="0" fontId="39" fillId="4" borderId="0" xfId="17" applyFont="1" applyFill="1" applyAlignment="1">
      <alignment vertical="center" shrinkToFit="1"/>
    </xf>
    <xf numFmtId="0" fontId="12" fillId="3" borderId="0" xfId="17" applyFont="1" applyFill="1" applyBorder="1" applyAlignment="1" applyProtection="1">
      <alignment horizontal="right" vertical="center" shrinkToFit="1"/>
      <protection locked="0"/>
    </xf>
    <xf numFmtId="0" fontId="12" fillId="3" borderId="8" xfId="17" applyFont="1" applyFill="1" applyBorder="1" applyAlignment="1" applyProtection="1">
      <alignment horizontal="right" vertical="center" shrinkToFit="1"/>
      <protection locked="0"/>
    </xf>
    <xf numFmtId="0" fontId="12" fillId="3" borderId="96" xfId="17" applyFont="1" applyFill="1" applyBorder="1" applyAlignment="1" applyProtection="1">
      <alignment horizontal="right" vertical="center" shrinkToFit="1"/>
      <protection locked="0"/>
    </xf>
    <xf numFmtId="0" fontId="12" fillId="3" borderId="100" xfId="17" applyFont="1" applyFill="1" applyBorder="1" applyAlignment="1" applyProtection="1">
      <alignment horizontal="right" vertical="center" shrinkToFit="1"/>
      <protection locked="0"/>
    </xf>
    <xf numFmtId="0" fontId="12" fillId="3" borderId="98" xfId="17" applyFont="1" applyFill="1" applyBorder="1" applyAlignment="1" applyProtection="1">
      <alignment horizontal="right" vertical="center" shrinkToFit="1"/>
      <protection locked="0"/>
    </xf>
    <xf numFmtId="0" fontId="12" fillId="3" borderId="97" xfId="17" applyFont="1" applyFill="1" applyBorder="1" applyAlignment="1" applyProtection="1">
      <alignment horizontal="right" vertical="center" shrinkToFit="1"/>
      <protection locked="0"/>
    </xf>
    <xf numFmtId="0" fontId="12" fillId="3" borderId="0" xfId="17" quotePrefix="1" applyFont="1" applyFill="1" applyBorder="1" applyAlignment="1" applyProtection="1">
      <alignment horizontal="right" vertical="center" shrinkToFit="1"/>
      <protection locked="0"/>
    </xf>
    <xf numFmtId="0" fontId="12" fillId="3" borderId="23" xfId="17" applyFont="1" applyFill="1" applyBorder="1" applyAlignment="1" applyProtection="1">
      <alignment horizontal="right" vertical="center" shrinkToFit="1"/>
      <protection locked="0"/>
    </xf>
    <xf numFmtId="0" fontId="39" fillId="4" borderId="0" xfId="17" applyFont="1" applyFill="1" applyAlignment="1">
      <alignment vertical="center"/>
    </xf>
    <xf numFmtId="0" fontId="11" fillId="4" borderId="0" xfId="9" applyFont="1" applyFill="1" applyAlignment="1">
      <alignment vertical="center"/>
    </xf>
    <xf numFmtId="0" fontId="12" fillId="4" borderId="11" xfId="17" applyFont="1" applyFill="1" applyBorder="1" applyAlignment="1">
      <alignment horizontal="center" shrinkToFit="1"/>
    </xf>
    <xf numFmtId="0" fontId="12" fillId="4" borderId="10" xfId="17" applyFont="1" applyFill="1" applyBorder="1" applyAlignment="1">
      <alignment horizontal="center" shrinkToFit="1"/>
    </xf>
    <xf numFmtId="0" fontId="12" fillId="4" borderId="12" xfId="17" applyFont="1" applyFill="1" applyBorder="1" applyAlignment="1">
      <alignment horizontal="center" shrinkToFit="1"/>
    </xf>
    <xf numFmtId="0" fontId="12" fillId="4" borderId="14" xfId="17" applyFont="1" applyFill="1" applyBorder="1" applyAlignment="1">
      <alignment horizontal="center" shrinkToFit="1"/>
    </xf>
    <xf numFmtId="0" fontId="12" fillId="4" borderId="0" xfId="17" applyFont="1" applyFill="1" applyBorder="1" applyAlignment="1">
      <alignment horizontal="center" shrinkToFit="1"/>
    </xf>
    <xf numFmtId="38" fontId="12" fillId="4" borderId="14" xfId="17" applyNumberFormat="1" applyFont="1" applyFill="1" applyBorder="1" applyAlignment="1">
      <alignment horizontal="center" shrinkToFit="1"/>
    </xf>
    <xf numFmtId="38" fontId="12" fillId="4" borderId="0" xfId="1" applyFont="1" applyFill="1" applyBorder="1" applyAlignment="1">
      <alignment horizontal="center" shrinkToFit="1"/>
    </xf>
    <xf numFmtId="38" fontId="12" fillId="4" borderId="15" xfId="1" applyFont="1" applyFill="1" applyBorder="1" applyAlignment="1">
      <alignment horizontal="center" shrinkToFit="1"/>
    </xf>
    <xf numFmtId="0" fontId="12" fillId="4" borderId="15" xfId="17" applyFont="1" applyFill="1" applyBorder="1" applyAlignment="1">
      <alignment horizontal="center" shrinkToFit="1"/>
    </xf>
    <xf numFmtId="0" fontId="12" fillId="4" borderId="0" xfId="9" applyFont="1" applyFill="1" applyAlignment="1">
      <alignment vertical="center"/>
    </xf>
    <xf numFmtId="0" fontId="12" fillId="4" borderId="17" xfId="17" applyFont="1" applyFill="1" applyBorder="1" applyAlignment="1">
      <alignment horizontal="center" shrinkToFit="1"/>
    </xf>
    <xf numFmtId="0" fontId="12" fillId="2" borderId="97" xfId="17" applyFont="1" applyFill="1" applyBorder="1" applyAlignment="1">
      <alignment horizontal="right" vertical="center" shrinkToFit="1"/>
    </xf>
    <xf numFmtId="0" fontId="12" fillId="3" borderId="27" xfId="17" applyFont="1" applyFill="1" applyBorder="1" applyAlignment="1">
      <alignment horizontal="right" vertical="center" shrinkToFit="1"/>
    </xf>
    <xf numFmtId="177" fontId="17" fillId="4" borderId="0" xfId="9" applyNumberFormat="1" applyFont="1" applyFill="1" applyBorder="1" applyAlignment="1">
      <alignment horizontal="center" vertical="center" shrinkToFit="1"/>
    </xf>
    <xf numFmtId="0" fontId="17" fillId="4" borderId="0" xfId="9" applyFont="1" applyFill="1" applyBorder="1" applyAlignment="1">
      <alignment horizontal="center" vertical="center" shrinkToFit="1"/>
    </xf>
    <xf numFmtId="0" fontId="17" fillId="4" borderId="0" xfId="9" applyFont="1" applyFill="1" applyBorder="1" applyAlignment="1">
      <alignment horizontal="left" vertical="center" shrinkToFit="1"/>
    </xf>
    <xf numFmtId="177" fontId="17" fillId="4" borderId="0" xfId="9" applyNumberFormat="1" applyFont="1" applyFill="1" applyBorder="1" applyAlignment="1">
      <alignment horizontal="left" vertical="center" shrinkToFit="1"/>
    </xf>
    <xf numFmtId="0" fontId="4" fillId="4" borderId="0" xfId="8" applyFont="1" applyFill="1" applyBorder="1" applyAlignment="1">
      <alignment vertical="center" shrinkToFit="1"/>
    </xf>
    <xf numFmtId="38" fontId="15" fillId="4" borderId="111" xfId="1" applyFont="1" applyFill="1" applyBorder="1" applyAlignment="1">
      <alignment horizontal="center" vertical="center" shrinkToFit="1"/>
    </xf>
    <xf numFmtId="38" fontId="15" fillId="4" borderId="121" xfId="1" applyFont="1" applyFill="1" applyBorder="1" applyAlignment="1">
      <alignment horizontal="center" vertical="center" shrinkToFit="1"/>
    </xf>
    <xf numFmtId="0" fontId="7" fillId="4" borderId="37" xfId="0" applyFont="1" applyFill="1" applyBorder="1" applyAlignment="1">
      <alignment horizontal="center" vertical="center" shrinkToFit="1"/>
    </xf>
    <xf numFmtId="0" fontId="4" fillId="4" borderId="126" xfId="8" applyFont="1" applyFill="1" applyBorder="1" applyAlignment="1">
      <alignment vertical="center"/>
    </xf>
    <xf numFmtId="0" fontId="19" fillId="4" borderId="126" xfId="8" applyFont="1" applyFill="1" applyBorder="1" applyAlignment="1">
      <alignment horizontal="left" vertical="center"/>
    </xf>
    <xf numFmtId="0" fontId="41" fillId="4" borderId="0" xfId="8" applyFont="1" applyFill="1" applyBorder="1" applyAlignment="1">
      <alignment vertical="center" wrapText="1"/>
    </xf>
    <xf numFmtId="0" fontId="29" fillId="4" borderId="0" xfId="8" applyFont="1" applyFill="1" applyBorder="1" applyAlignment="1">
      <alignment vertical="center" wrapText="1"/>
    </xf>
    <xf numFmtId="0" fontId="4" fillId="4" borderId="20" xfId="8" applyFont="1" applyFill="1" applyBorder="1" applyAlignment="1">
      <alignment horizontal="left" vertical="center"/>
    </xf>
    <xf numFmtId="0" fontId="4" fillId="4" borderId="36" xfId="8" applyFont="1" applyFill="1" applyBorder="1" applyAlignment="1">
      <alignment horizontal="left" vertical="center"/>
    </xf>
    <xf numFmtId="0" fontId="42" fillId="4" borderId="0" xfId="8" applyFont="1" applyFill="1" applyBorder="1" applyAlignment="1">
      <alignment horizontal="left" vertical="center" shrinkToFit="1"/>
    </xf>
    <xf numFmtId="176" fontId="42" fillId="4" borderId="0" xfId="8" applyNumberFormat="1" applyFont="1" applyFill="1" applyBorder="1" applyAlignment="1">
      <alignment vertical="center" shrinkToFit="1"/>
    </xf>
    <xf numFmtId="0" fontId="42" fillId="4" borderId="98" xfId="8" applyFont="1" applyFill="1" applyBorder="1" applyAlignment="1">
      <alignment vertical="center" shrinkToFit="1"/>
    </xf>
    <xf numFmtId="0" fontId="42" fillId="4" borderId="105" xfId="8" applyFont="1" applyFill="1" applyBorder="1" applyAlignment="1">
      <alignment horizontal="center" vertical="center" shrinkToFit="1"/>
    </xf>
    <xf numFmtId="0" fontId="43" fillId="4" borderId="0" xfId="0" applyFont="1" applyFill="1">
      <alignment vertical="center"/>
    </xf>
    <xf numFmtId="0" fontId="42" fillId="4" borderId="0" xfId="8" applyFont="1" applyFill="1" applyBorder="1" applyAlignment="1">
      <alignment vertical="center" shrinkToFit="1"/>
    </xf>
    <xf numFmtId="0" fontId="42" fillId="4" borderId="98" xfId="8" applyFont="1" applyFill="1" applyBorder="1" applyAlignment="1">
      <alignment horizontal="center" vertical="center" shrinkToFit="1"/>
    </xf>
    <xf numFmtId="0" fontId="42" fillId="4" borderId="96" xfId="8" applyFont="1" applyFill="1" applyBorder="1" applyAlignment="1">
      <alignment vertical="center" shrinkToFit="1"/>
    </xf>
    <xf numFmtId="176" fontId="42" fillId="4" borderId="96" xfId="8" applyNumberFormat="1" applyFont="1" applyFill="1" applyBorder="1" applyAlignment="1">
      <alignment vertical="center" shrinkToFit="1"/>
    </xf>
    <xf numFmtId="0" fontId="42" fillId="4" borderId="2" xfId="8" applyFont="1" applyFill="1" applyBorder="1" applyAlignment="1">
      <alignment vertical="center" shrinkToFit="1"/>
    </xf>
    <xf numFmtId="0" fontId="42" fillId="4" borderId="2" xfId="8" applyFont="1" applyFill="1" applyBorder="1" applyAlignment="1">
      <alignment horizontal="center" vertical="center" shrinkToFit="1"/>
    </xf>
    <xf numFmtId="0" fontId="42" fillId="4" borderId="5" xfId="8" applyFont="1" applyFill="1" applyBorder="1" applyAlignment="1">
      <alignment horizontal="left" vertical="center" shrinkToFit="1"/>
    </xf>
    <xf numFmtId="176" fontId="42" fillId="4" borderId="4" xfId="8" applyNumberFormat="1" applyFont="1" applyFill="1" applyBorder="1" applyAlignment="1">
      <alignment vertical="center" shrinkToFit="1"/>
    </xf>
    <xf numFmtId="0" fontId="42" fillId="4" borderId="21" xfId="8" applyFont="1" applyFill="1" applyBorder="1" applyAlignment="1">
      <alignment vertical="center" shrinkToFit="1"/>
    </xf>
    <xf numFmtId="0" fontId="43" fillId="4" borderId="5" xfId="0" applyFont="1" applyFill="1" applyBorder="1">
      <alignment vertical="center"/>
    </xf>
    <xf numFmtId="0" fontId="42" fillId="4" borderId="5" xfId="8" applyFont="1" applyFill="1" applyBorder="1" applyAlignment="1">
      <alignment vertical="center" shrinkToFit="1"/>
    </xf>
    <xf numFmtId="0" fontId="42" fillId="4" borderId="19" xfId="8" applyFont="1" applyFill="1" applyBorder="1" applyAlignment="1">
      <alignment vertical="center" shrinkToFit="1"/>
    </xf>
    <xf numFmtId="176" fontId="42" fillId="4" borderId="28" xfId="8" applyNumberFormat="1" applyFont="1" applyFill="1" applyBorder="1" applyAlignment="1">
      <alignment vertical="center" shrinkToFit="1"/>
    </xf>
    <xf numFmtId="0" fontId="42" fillId="4" borderId="3" xfId="8" applyFont="1" applyFill="1" applyBorder="1" applyAlignment="1">
      <alignment vertical="center" shrinkToFit="1"/>
    </xf>
    <xf numFmtId="0" fontId="42" fillId="4" borderId="1" xfId="8" applyFont="1" applyFill="1" applyBorder="1" applyAlignment="1">
      <alignment horizontal="center" vertical="center" shrinkToFit="1"/>
    </xf>
    <xf numFmtId="0" fontId="18" fillId="4" borderId="0" xfId="8" applyFont="1" applyFill="1" applyBorder="1" applyAlignment="1">
      <alignment vertical="center"/>
    </xf>
    <xf numFmtId="0" fontId="42" fillId="4" borderId="5" xfId="17" applyFont="1" applyFill="1" applyBorder="1" applyAlignment="1">
      <alignment horizontal="left" vertical="center" shrinkToFit="1"/>
    </xf>
    <xf numFmtId="176" fontId="42" fillId="4" borderId="0" xfId="17" applyNumberFormat="1" applyFont="1" applyFill="1" applyBorder="1" applyAlignment="1">
      <alignment vertical="center" shrinkToFit="1"/>
    </xf>
    <xf numFmtId="0" fontId="42" fillId="4" borderId="21" xfId="17" applyFont="1" applyFill="1" applyBorder="1" applyAlignment="1">
      <alignment vertical="center" shrinkToFit="1"/>
    </xf>
    <xf numFmtId="0" fontId="42" fillId="4" borderId="0" xfId="17" applyFont="1" applyFill="1" applyBorder="1" applyAlignment="1">
      <alignment horizontal="center" vertical="center" shrinkToFit="1"/>
    </xf>
    <xf numFmtId="176" fontId="42" fillId="4" borderId="96" xfId="17" applyNumberFormat="1" applyFont="1" applyFill="1" applyBorder="1" applyAlignment="1">
      <alignment vertical="center" shrinkToFit="1"/>
    </xf>
    <xf numFmtId="0" fontId="42" fillId="4" borderId="98" xfId="17" applyFont="1" applyFill="1" applyBorder="1" applyAlignment="1">
      <alignment horizontal="center" vertical="center" shrinkToFit="1"/>
    </xf>
    <xf numFmtId="0" fontId="42" fillId="4" borderId="5" xfId="17" applyFont="1" applyFill="1" applyBorder="1" applyAlignment="1">
      <alignment vertical="center" shrinkToFit="1"/>
    </xf>
    <xf numFmtId="0" fontId="42" fillId="4" borderId="19" xfId="17" applyFont="1" applyFill="1" applyBorder="1" applyAlignment="1">
      <alignment vertical="center" shrinkToFit="1"/>
    </xf>
    <xf numFmtId="176" fontId="42" fillId="4" borderId="28" xfId="17" applyNumberFormat="1" applyFont="1" applyFill="1" applyBorder="1" applyAlignment="1">
      <alignment vertical="center" shrinkToFit="1"/>
    </xf>
    <xf numFmtId="0" fontId="42" fillId="4" borderId="3" xfId="17" applyFont="1" applyFill="1" applyBorder="1" applyAlignment="1">
      <alignment vertical="center" shrinkToFit="1"/>
    </xf>
    <xf numFmtId="0" fontId="42" fillId="4" borderId="2" xfId="17" applyFont="1" applyFill="1" applyBorder="1" applyAlignment="1">
      <alignment horizontal="center" vertical="center" shrinkToFit="1"/>
    </xf>
    <xf numFmtId="0" fontId="42" fillId="4" borderId="21" xfId="8" applyFont="1" applyFill="1" applyBorder="1" applyAlignment="1">
      <alignment horizontal="center" vertical="center" shrinkToFit="1"/>
    </xf>
    <xf numFmtId="0" fontId="42" fillId="4" borderId="0" xfId="8" applyFont="1" applyFill="1" applyBorder="1" applyAlignment="1">
      <alignment horizontal="center" vertical="center" shrinkToFit="1"/>
    </xf>
    <xf numFmtId="176" fontId="42" fillId="4" borderId="9" xfId="8" applyNumberFormat="1" applyFont="1" applyFill="1" applyBorder="1" applyAlignment="1">
      <alignment vertical="center" shrinkToFit="1"/>
    </xf>
    <xf numFmtId="0" fontId="42" fillId="4" borderId="20" xfId="8" applyFont="1" applyFill="1" applyBorder="1" applyAlignment="1">
      <alignment horizontal="center" vertical="center" shrinkToFit="1"/>
    </xf>
    <xf numFmtId="0" fontId="42" fillId="4" borderId="34" xfId="8" applyFont="1" applyFill="1" applyBorder="1" applyAlignment="1">
      <alignment horizontal="left" vertical="center" shrinkToFit="1"/>
    </xf>
    <xf numFmtId="176" fontId="42" fillId="4" borderId="23" xfId="8" applyNumberFormat="1" applyFont="1" applyFill="1" applyBorder="1" applyAlignment="1">
      <alignment vertical="center" shrinkToFit="1"/>
    </xf>
    <xf numFmtId="176" fontId="42" fillId="4" borderId="0" xfId="8" applyNumberFormat="1" applyFont="1" applyFill="1" applyBorder="1" applyAlignment="1">
      <alignment horizontal="left" vertical="center" shrinkToFit="1"/>
    </xf>
    <xf numFmtId="0" fontId="4" fillId="4" borderId="98" xfId="8" applyFont="1" applyFill="1" applyBorder="1" applyAlignment="1">
      <alignment vertical="center"/>
    </xf>
    <xf numFmtId="0" fontId="4" fillId="4" borderId="36" xfId="8" applyFont="1" applyFill="1" applyBorder="1" applyAlignment="1">
      <alignment vertical="center"/>
    </xf>
    <xf numFmtId="0" fontId="44" fillId="4" borderId="0" xfId="8" applyFont="1" applyFill="1" applyAlignment="1">
      <alignment vertical="center"/>
    </xf>
    <xf numFmtId="0" fontId="18" fillId="4" borderId="0" xfId="8" quotePrefix="1" applyFont="1" applyFill="1" applyBorder="1" applyAlignment="1">
      <alignment vertical="center"/>
    </xf>
    <xf numFmtId="0" fontId="12" fillId="5" borderId="8" xfId="17" applyFont="1" applyFill="1" applyBorder="1" applyAlignment="1">
      <alignment horizontal="right" vertical="center" shrinkToFit="1"/>
    </xf>
    <xf numFmtId="38" fontId="7" fillId="4" borderId="36" xfId="15" applyFont="1" applyFill="1" applyBorder="1" applyAlignment="1">
      <alignment vertical="center" shrinkToFit="1"/>
    </xf>
    <xf numFmtId="0" fontId="7" fillId="4" borderId="37" xfId="0" applyFont="1" applyFill="1" applyBorder="1" applyAlignment="1">
      <alignment vertical="center" shrinkToFit="1"/>
    </xf>
    <xf numFmtId="0" fontId="4" fillId="4" borderId="128" xfId="8" applyFont="1" applyFill="1" applyBorder="1" applyAlignment="1">
      <alignment vertical="center"/>
    </xf>
    <xf numFmtId="38" fontId="7" fillId="4" borderId="129" xfId="15" applyFont="1" applyFill="1" applyBorder="1" applyAlignment="1">
      <alignment vertical="center" shrinkToFit="1"/>
    </xf>
    <xf numFmtId="38" fontId="7" fillId="4" borderId="130" xfId="15" applyFont="1" applyFill="1" applyBorder="1" applyAlignment="1">
      <alignment vertical="center" shrinkToFit="1"/>
    </xf>
    <xf numFmtId="0" fontId="4" fillId="4" borderId="131" xfId="0" applyFont="1" applyFill="1" applyBorder="1" applyAlignment="1"/>
    <xf numFmtId="0" fontId="4" fillId="4" borderId="132" xfId="0" applyFont="1" applyFill="1" applyBorder="1" applyAlignment="1"/>
    <xf numFmtId="0" fontId="4" fillId="4" borderId="133" xfId="0" applyFont="1" applyFill="1" applyBorder="1" applyAlignment="1"/>
    <xf numFmtId="0" fontId="4" fillId="4" borderId="134" xfId="0" applyFont="1" applyFill="1" applyBorder="1" applyAlignment="1"/>
    <xf numFmtId="0" fontId="4" fillId="4" borderId="135" xfId="0" applyFont="1" applyFill="1" applyBorder="1" applyAlignment="1"/>
    <xf numFmtId="0" fontId="4" fillId="4" borderId="136" xfId="0" applyFont="1" applyFill="1" applyBorder="1" applyAlignment="1"/>
    <xf numFmtId="0" fontId="17" fillId="4" borderId="131" xfId="0" applyFont="1" applyFill="1" applyBorder="1" applyAlignment="1"/>
    <xf numFmtId="0" fontId="17" fillId="4" borderId="132" xfId="0" applyFont="1" applyFill="1" applyBorder="1" applyAlignment="1"/>
    <xf numFmtId="0" fontId="17" fillId="4" borderId="0" xfId="8" applyFont="1" applyFill="1" applyBorder="1" applyAlignment="1">
      <alignment horizontal="center" vertical="center" shrinkToFit="1"/>
    </xf>
    <xf numFmtId="0" fontId="17" fillId="4" borderId="0" xfId="8" applyFont="1" applyFill="1" applyBorder="1" applyAlignment="1">
      <alignment horizontal="center"/>
    </xf>
    <xf numFmtId="0" fontId="17" fillId="4" borderId="8" xfId="8" applyFont="1" applyFill="1" applyBorder="1"/>
    <xf numFmtId="0" fontId="17" fillId="4" borderId="8" xfId="8" applyFont="1" applyFill="1" applyBorder="1" applyAlignment="1">
      <alignment vertical="center"/>
    </xf>
    <xf numFmtId="0" fontId="18" fillId="4" borderId="0" xfId="8" applyFont="1" applyFill="1" applyAlignment="1">
      <alignment horizontal="center" vertical="top"/>
    </xf>
    <xf numFmtId="0" fontId="22" fillId="4" borderId="0" xfId="8" applyFont="1" applyFill="1" applyBorder="1" applyAlignment="1">
      <alignment horizontal="center" vertical="top"/>
    </xf>
    <xf numFmtId="0" fontId="22" fillId="4" borderId="0" xfId="8" applyFont="1" applyFill="1" applyAlignment="1">
      <alignment horizontal="center"/>
    </xf>
    <xf numFmtId="0" fontId="12" fillId="5" borderId="27" xfId="17" applyFont="1" applyFill="1" applyBorder="1" applyAlignment="1">
      <alignment horizontal="right" vertical="center" shrinkToFit="1"/>
    </xf>
    <xf numFmtId="0" fontId="12" fillId="3" borderId="22" xfId="17" applyFont="1" applyFill="1" applyBorder="1" applyAlignment="1">
      <alignment horizontal="right" vertical="center" shrinkToFit="1"/>
    </xf>
    <xf numFmtId="0" fontId="17" fillId="4" borderId="0" xfId="8" applyFont="1" applyFill="1" applyBorder="1" applyAlignment="1">
      <alignment horizontal="right" vertical="center" shrinkToFit="1"/>
    </xf>
    <xf numFmtId="0" fontId="15" fillId="4" borderId="140" xfId="8" applyFont="1" applyFill="1" applyBorder="1" applyAlignment="1">
      <alignment vertical="center" shrinkToFit="1"/>
    </xf>
    <xf numFmtId="0" fontId="15" fillId="4" borderId="141" xfId="8" applyFont="1" applyFill="1" applyBorder="1" applyAlignment="1">
      <alignment vertical="center" shrinkToFit="1"/>
    </xf>
    <xf numFmtId="0" fontId="15" fillId="4" borderId="142" xfId="8" applyFont="1" applyFill="1" applyBorder="1" applyAlignment="1">
      <alignment vertical="center" shrinkToFit="1"/>
    </xf>
    <xf numFmtId="0" fontId="15" fillId="4" borderId="22" xfId="8" applyFont="1" applyFill="1" applyBorder="1" applyAlignment="1">
      <alignment vertical="center" shrinkToFit="1"/>
    </xf>
    <xf numFmtId="0" fontId="15" fillId="4" borderId="98" xfId="8" applyFont="1" applyFill="1" applyBorder="1" applyAlignment="1">
      <alignment vertical="center" shrinkToFit="1"/>
    </xf>
    <xf numFmtId="0" fontId="15" fillId="4" borderId="99" xfId="8" applyFont="1" applyFill="1" applyBorder="1" applyAlignment="1">
      <alignment vertical="center" shrinkToFit="1"/>
    </xf>
    <xf numFmtId="0" fontId="15" fillId="4" borderId="138" xfId="8" applyFont="1" applyFill="1" applyBorder="1" applyAlignment="1">
      <alignment vertical="center" shrinkToFit="1"/>
    </xf>
    <xf numFmtId="0" fontId="15" fillId="4" borderId="139" xfId="8" applyFont="1" applyFill="1" applyBorder="1" applyAlignment="1">
      <alignment vertical="center" shrinkToFit="1"/>
    </xf>
    <xf numFmtId="0" fontId="15" fillId="4" borderId="0" xfId="8" applyFont="1" applyFill="1" applyAlignment="1">
      <alignment vertical="center"/>
    </xf>
    <xf numFmtId="0" fontId="15" fillId="4" borderId="96" xfId="8" applyFont="1" applyFill="1" applyBorder="1" applyAlignment="1">
      <alignment vertical="center" shrinkToFit="1"/>
    </xf>
    <xf numFmtId="0" fontId="15" fillId="4" borderId="101" xfId="8" applyFont="1" applyFill="1" applyBorder="1" applyAlignment="1">
      <alignment vertical="center" shrinkToFit="1"/>
    </xf>
    <xf numFmtId="0" fontId="15" fillId="4" borderId="0" xfId="8" applyFont="1" applyFill="1" applyBorder="1" applyAlignment="1">
      <alignment horizontal="right" vertical="center" shrinkToFit="1"/>
    </xf>
    <xf numFmtId="0" fontId="15" fillId="4" borderId="96" xfId="8" applyFont="1" applyFill="1" applyBorder="1" applyAlignment="1">
      <alignment horizontal="right" vertical="center" shrinkToFit="1"/>
    </xf>
    <xf numFmtId="38" fontId="15" fillId="4" borderId="0" xfId="8" applyNumberFormat="1" applyFont="1" applyFill="1" applyBorder="1" applyAlignment="1">
      <alignment horizontal="right" vertical="center" shrinkToFit="1"/>
    </xf>
    <xf numFmtId="0" fontId="15" fillId="4" borderId="137" xfId="8" applyFont="1" applyFill="1" applyBorder="1" applyAlignment="1">
      <alignment vertical="center" shrinkToFit="1"/>
    </xf>
    <xf numFmtId="0" fontId="15" fillId="4" borderId="97" xfId="8" applyFont="1" applyFill="1" applyBorder="1" applyAlignment="1">
      <alignment vertical="center" shrinkToFit="1"/>
    </xf>
    <xf numFmtId="0" fontId="15" fillId="4" borderId="143" xfId="8" applyFont="1" applyFill="1" applyBorder="1" applyAlignment="1">
      <alignment vertical="center" shrinkToFit="1"/>
    </xf>
    <xf numFmtId="0" fontId="15" fillId="4" borderId="144" xfId="8" applyFont="1" applyFill="1" applyBorder="1" applyAlignment="1">
      <alignment vertical="center" shrinkToFit="1"/>
    </xf>
    <xf numFmtId="0" fontId="15" fillId="4" borderId="145" xfId="8" applyFont="1" applyFill="1" applyBorder="1" applyAlignment="1">
      <alignment vertical="center" shrinkToFit="1"/>
    </xf>
    <xf numFmtId="0" fontId="15" fillId="4" borderId="30" xfId="8" applyFont="1" applyFill="1" applyBorder="1" applyAlignment="1">
      <alignment horizontal="left" vertical="center" shrinkToFit="1"/>
    </xf>
    <xf numFmtId="0" fontId="15" fillId="4" borderId="98" xfId="8" applyFont="1" applyFill="1" applyBorder="1" applyAlignment="1">
      <alignment horizontal="left" vertical="center" shrinkToFit="1"/>
    </xf>
    <xf numFmtId="0" fontId="15" fillId="4" borderId="99" xfId="8" applyFont="1" applyFill="1" applyBorder="1" applyAlignment="1">
      <alignment horizontal="left" vertical="center" shrinkToFit="1"/>
    </xf>
    <xf numFmtId="0" fontId="45" fillId="3" borderId="97" xfId="17" applyFont="1" applyFill="1" applyBorder="1" applyAlignment="1">
      <alignment horizontal="right" vertical="center" shrinkToFit="1"/>
    </xf>
    <xf numFmtId="0" fontId="45" fillId="3" borderId="98" xfId="17" applyFont="1" applyFill="1" applyBorder="1" applyAlignment="1">
      <alignment horizontal="right" vertical="center" shrinkToFit="1"/>
    </xf>
    <xf numFmtId="0" fontId="15" fillId="4" borderId="98" xfId="8" applyFont="1" applyFill="1" applyBorder="1" applyAlignment="1">
      <alignment horizontal="right" vertical="center" shrinkToFit="1"/>
    </xf>
    <xf numFmtId="0" fontId="15" fillId="4" borderId="101" xfId="8" applyFont="1" applyFill="1" applyBorder="1" applyAlignment="1">
      <alignment horizontal="right" vertical="center" shrinkToFit="1"/>
    </xf>
    <xf numFmtId="0" fontId="15" fillId="4" borderId="30" xfId="8" applyFont="1" applyFill="1" applyBorder="1" applyAlignment="1">
      <alignment horizontal="right" vertical="center" shrinkToFit="1"/>
    </xf>
    <xf numFmtId="0" fontId="15" fillId="4" borderId="146" xfId="8" applyFont="1" applyFill="1" applyBorder="1" applyAlignment="1">
      <alignment vertical="center" shrinkToFit="1"/>
    </xf>
    <xf numFmtId="176" fontId="40" fillId="4" borderId="4" xfId="8" applyNumberFormat="1" applyFont="1" applyFill="1" applyBorder="1" applyAlignment="1">
      <alignment vertical="top" wrapText="1"/>
    </xf>
    <xf numFmtId="176" fontId="40" fillId="4" borderId="105" xfId="8" applyNumberFormat="1" applyFont="1" applyFill="1" applyBorder="1" applyAlignment="1">
      <alignment vertical="top" wrapText="1"/>
    </xf>
    <xf numFmtId="0" fontId="15" fillId="4" borderId="8" xfId="8" applyFont="1" applyFill="1" applyBorder="1" applyAlignment="1">
      <alignment horizontal="right" vertical="center" shrinkToFit="1"/>
    </xf>
    <xf numFmtId="0" fontId="15" fillId="4" borderId="137" xfId="8" applyFont="1" applyFill="1" applyBorder="1" applyAlignment="1">
      <alignment horizontal="right" vertical="center" shrinkToFit="1"/>
    </xf>
    <xf numFmtId="0" fontId="15" fillId="4" borderId="138" xfId="8" applyFont="1" applyFill="1" applyBorder="1" applyAlignment="1">
      <alignment horizontal="right" vertical="center" shrinkToFit="1"/>
    </xf>
    <xf numFmtId="0" fontId="15" fillId="4" borderId="143" xfId="8" applyFont="1" applyFill="1" applyBorder="1" applyAlignment="1">
      <alignment horizontal="right" vertical="center" shrinkToFit="1"/>
    </xf>
    <xf numFmtId="0" fontId="15" fillId="4" borderId="144" xfId="8" applyFont="1" applyFill="1" applyBorder="1" applyAlignment="1">
      <alignment horizontal="right" vertical="center" shrinkToFit="1"/>
    </xf>
    <xf numFmtId="0" fontId="15" fillId="4" borderId="140" xfId="8" applyFont="1" applyFill="1" applyBorder="1" applyAlignment="1">
      <alignment horizontal="right" vertical="center" shrinkToFit="1"/>
    </xf>
    <xf numFmtId="0" fontId="15" fillId="4" borderId="141" xfId="8" applyFont="1" applyFill="1" applyBorder="1" applyAlignment="1">
      <alignment horizontal="right" vertical="center" shrinkToFit="1"/>
    </xf>
    <xf numFmtId="0" fontId="15" fillId="4" borderId="0" xfId="8" applyFont="1" applyFill="1" applyAlignment="1">
      <alignment horizontal="right" vertical="center" shrinkToFit="1"/>
    </xf>
    <xf numFmtId="0" fontId="15" fillId="4" borderId="140" xfId="8" applyFont="1" applyFill="1" applyBorder="1" applyAlignment="1">
      <alignment vertical="center"/>
    </xf>
    <xf numFmtId="0" fontId="15" fillId="4" borderId="146" xfId="8" applyFont="1" applyFill="1" applyBorder="1" applyAlignment="1">
      <alignment horizontal="right" vertical="center" shrinkToFit="1"/>
    </xf>
    <xf numFmtId="0" fontId="15" fillId="4" borderId="145" xfId="8" applyFont="1" applyFill="1" applyBorder="1" applyAlignment="1">
      <alignment horizontal="right" vertical="center" shrinkToFit="1"/>
    </xf>
    <xf numFmtId="0" fontId="4" fillId="4" borderId="148" xfId="8" applyFont="1" applyFill="1" applyBorder="1" applyAlignment="1">
      <alignment vertical="center"/>
    </xf>
    <xf numFmtId="0" fontId="4" fillId="4" borderId="0" xfId="8" applyFont="1" applyFill="1" applyAlignment="1">
      <alignment vertical="center" shrinkToFit="1"/>
    </xf>
    <xf numFmtId="0" fontId="4" fillId="4" borderId="147" xfId="8" applyFont="1" applyFill="1" applyBorder="1" applyAlignment="1">
      <alignment vertical="center" shrinkToFit="1"/>
    </xf>
    <xf numFmtId="0" fontId="15" fillId="4" borderId="147" xfId="8" applyFont="1" applyFill="1" applyBorder="1" applyAlignment="1">
      <alignment vertical="center" shrinkToFit="1"/>
    </xf>
    <xf numFmtId="0" fontId="15" fillId="4" borderId="148" xfId="8" applyFont="1" applyFill="1" applyBorder="1" applyAlignment="1">
      <alignment vertical="center" shrinkToFit="1"/>
    </xf>
    <xf numFmtId="0" fontId="17" fillId="4" borderId="0" xfId="8" applyFont="1" applyFill="1" applyBorder="1" applyAlignment="1">
      <alignment shrinkToFit="1"/>
    </xf>
    <xf numFmtId="0" fontId="17" fillId="4" borderId="30" xfId="8" applyFont="1" applyFill="1" applyBorder="1" applyAlignment="1">
      <alignment shrinkToFit="1"/>
    </xf>
    <xf numFmtId="0" fontId="15" fillId="4" borderId="146" xfId="8" applyFont="1" applyFill="1" applyBorder="1" applyAlignment="1">
      <alignment horizontal="left" vertical="center" shrinkToFit="1"/>
    </xf>
    <xf numFmtId="0" fontId="15" fillId="4" borderId="144" xfId="8" applyFont="1" applyFill="1" applyBorder="1" applyAlignment="1">
      <alignment horizontal="left" vertical="center" shrinkToFit="1"/>
    </xf>
    <xf numFmtId="0" fontId="15" fillId="4" borderId="145" xfId="8" applyFont="1" applyFill="1" applyBorder="1" applyAlignment="1">
      <alignment horizontal="left" vertical="center" shrinkToFit="1"/>
    </xf>
    <xf numFmtId="0" fontId="21" fillId="4" borderId="144" xfId="8" applyFont="1" applyFill="1" applyBorder="1" applyAlignment="1">
      <alignment vertical="center" shrinkToFit="1"/>
    </xf>
    <xf numFmtId="0" fontId="15" fillId="4" borderId="150" xfId="8" applyFont="1" applyFill="1" applyBorder="1" applyAlignment="1">
      <alignment vertical="center" shrinkToFit="1"/>
    </xf>
    <xf numFmtId="177" fontId="12" fillId="2" borderId="152" xfId="17" applyNumberFormat="1" applyFont="1" applyFill="1" applyBorder="1" applyAlignment="1">
      <alignment horizontal="right" vertical="center" shrinkToFit="1"/>
    </xf>
    <xf numFmtId="0" fontId="12" fillId="2" borderId="152" xfId="17" applyFont="1" applyFill="1" applyBorder="1" applyAlignment="1">
      <alignment horizontal="right" vertical="center" shrinkToFit="1"/>
    </xf>
    <xf numFmtId="177" fontId="12" fillId="2" borderId="156" xfId="17" applyNumberFormat="1" applyFont="1" applyFill="1" applyBorder="1" applyAlignment="1">
      <alignment horizontal="right" vertical="center" shrinkToFit="1"/>
    </xf>
    <xf numFmtId="0" fontId="12" fillId="2" borderId="156" xfId="17" applyFont="1" applyFill="1" applyBorder="1" applyAlignment="1">
      <alignment horizontal="right" vertical="center" shrinkToFit="1"/>
    </xf>
    <xf numFmtId="177" fontId="12" fillId="2" borderId="160" xfId="17" applyNumberFormat="1" applyFont="1" applyFill="1" applyBorder="1" applyAlignment="1">
      <alignment horizontal="right" vertical="center" shrinkToFit="1"/>
    </xf>
    <xf numFmtId="177" fontId="12" fillId="2" borderId="164" xfId="17" applyNumberFormat="1" applyFont="1" applyFill="1" applyBorder="1" applyAlignment="1">
      <alignment horizontal="right" vertical="center" shrinkToFit="1"/>
    </xf>
    <xf numFmtId="0" fontId="12" fillId="5" borderId="163" xfId="17" applyFont="1" applyFill="1" applyBorder="1" applyAlignment="1">
      <alignment horizontal="right" vertical="center" shrinkToFit="1"/>
    </xf>
    <xf numFmtId="0" fontId="12" fillId="3" borderId="164" xfId="17" applyFont="1" applyFill="1" applyBorder="1" applyAlignment="1">
      <alignment horizontal="right" vertical="center" shrinkToFit="1"/>
    </xf>
    <xf numFmtId="0" fontId="12" fillId="3" borderId="163" xfId="17" applyFont="1" applyFill="1" applyBorder="1" applyAlignment="1">
      <alignment horizontal="right" vertical="center" shrinkToFit="1"/>
    </xf>
    <xf numFmtId="0" fontId="12" fillId="2" borderId="155" xfId="17" applyFont="1" applyFill="1" applyBorder="1" applyAlignment="1">
      <alignment horizontal="right" vertical="center" shrinkToFit="1"/>
    </xf>
    <xf numFmtId="0" fontId="12" fillId="5" borderId="157" xfId="17" applyFont="1" applyFill="1" applyBorder="1" applyAlignment="1">
      <alignment horizontal="right" vertical="center" shrinkToFit="1"/>
    </xf>
    <xf numFmtId="0" fontId="12" fillId="3" borderId="156" xfId="17" quotePrefix="1" applyFont="1" applyFill="1" applyBorder="1" applyAlignment="1">
      <alignment horizontal="right" vertical="center" shrinkToFit="1"/>
    </xf>
    <xf numFmtId="0" fontId="12" fillId="3" borderId="157" xfId="17" applyFont="1" applyFill="1" applyBorder="1" applyAlignment="1">
      <alignment horizontal="right" vertical="center" shrinkToFit="1"/>
    </xf>
    <xf numFmtId="0" fontId="12" fillId="3" borderId="156" xfId="17" applyFont="1" applyFill="1" applyBorder="1" applyAlignment="1">
      <alignment horizontal="right" vertical="center" shrinkToFit="1"/>
    </xf>
    <xf numFmtId="0" fontId="12" fillId="3" borderId="161" xfId="17" applyFont="1" applyFill="1" applyBorder="1" applyAlignment="1">
      <alignment horizontal="right" vertical="center" shrinkToFit="1"/>
    </xf>
    <xf numFmtId="0" fontId="12" fillId="3" borderId="160" xfId="17" applyFont="1" applyFill="1" applyBorder="1" applyAlignment="1">
      <alignment horizontal="right" vertical="center" shrinkToFit="1"/>
    </xf>
    <xf numFmtId="0" fontId="49" fillId="3" borderId="163" xfId="17" applyFont="1" applyFill="1" applyBorder="1" applyAlignment="1" applyProtection="1">
      <alignment horizontal="right" vertical="center" shrinkToFit="1"/>
      <protection locked="0"/>
    </xf>
    <xf numFmtId="177" fontId="49" fillId="2" borderId="164" xfId="17" applyNumberFormat="1" applyFont="1" applyFill="1" applyBorder="1" applyAlignment="1">
      <alignment horizontal="right" vertical="center" shrinkToFit="1"/>
    </xf>
    <xf numFmtId="0" fontId="49" fillId="3" borderId="164" xfId="17" applyFont="1" applyFill="1" applyBorder="1" applyAlignment="1" applyProtection="1">
      <alignment horizontal="right" vertical="center" shrinkToFit="1"/>
      <protection locked="0"/>
    </xf>
    <xf numFmtId="0" fontId="49" fillId="3" borderId="157" xfId="17" applyFont="1" applyFill="1" applyBorder="1" applyAlignment="1" applyProtection="1">
      <alignment horizontal="right" vertical="center" shrinkToFit="1"/>
      <protection locked="0"/>
    </xf>
    <xf numFmtId="177" fontId="49" fillId="2" borderId="156" xfId="17" applyNumberFormat="1" applyFont="1" applyFill="1" applyBorder="1" applyAlignment="1">
      <alignment horizontal="right" vertical="center" shrinkToFit="1"/>
    </xf>
    <xf numFmtId="0" fontId="49" fillId="3" borderId="156" xfId="17" applyFont="1" applyFill="1" applyBorder="1" applyAlignment="1" applyProtection="1">
      <alignment horizontal="right" vertical="center" shrinkToFit="1"/>
      <protection locked="0"/>
    </xf>
    <xf numFmtId="0" fontId="49" fillId="3" borderId="161" xfId="17" applyFont="1" applyFill="1" applyBorder="1" applyAlignment="1" applyProtection="1">
      <alignment horizontal="right" vertical="center" shrinkToFit="1"/>
      <protection locked="0"/>
    </xf>
    <xf numFmtId="177" fontId="49" fillId="2" borderId="160" xfId="17" applyNumberFormat="1" applyFont="1" applyFill="1" applyBorder="1" applyAlignment="1">
      <alignment horizontal="right" vertical="center" shrinkToFit="1"/>
    </xf>
    <xf numFmtId="0" fontId="49" fillId="3" borderId="160" xfId="17" applyFont="1" applyFill="1" applyBorder="1" applyAlignment="1" applyProtection="1">
      <alignment horizontal="right" vertical="center" shrinkToFit="1"/>
      <protection locked="0"/>
    </xf>
    <xf numFmtId="0" fontId="49" fillId="3" borderId="8" xfId="17" applyFont="1" applyFill="1" applyBorder="1" applyAlignment="1" applyProtection="1">
      <alignment horizontal="right" vertical="center" shrinkToFit="1"/>
      <protection locked="0"/>
    </xf>
    <xf numFmtId="177" fontId="49" fillId="2" borderId="23" xfId="17" applyNumberFormat="1" applyFont="1" applyFill="1" applyBorder="1" applyAlignment="1">
      <alignment horizontal="right" vertical="center" shrinkToFit="1"/>
    </xf>
    <xf numFmtId="0" fontId="49" fillId="3" borderId="23" xfId="17" applyFont="1" applyFill="1" applyBorder="1" applyAlignment="1" applyProtection="1">
      <alignment horizontal="right" vertical="center" shrinkToFit="1"/>
      <protection locked="0"/>
    </xf>
    <xf numFmtId="177" fontId="49" fillId="2" borderId="0" xfId="17" applyNumberFormat="1" applyFont="1" applyFill="1" applyBorder="1" applyAlignment="1">
      <alignment horizontal="right" vertical="center" shrinkToFit="1"/>
    </xf>
    <xf numFmtId="0" fontId="49" fillId="3" borderId="0" xfId="17" applyFont="1" applyFill="1" applyBorder="1" applyAlignment="1" applyProtection="1">
      <alignment horizontal="right" vertical="center" shrinkToFit="1"/>
      <protection locked="0"/>
    </xf>
    <xf numFmtId="0" fontId="49" fillId="3" borderId="100" xfId="17" applyFont="1" applyFill="1" applyBorder="1" applyAlignment="1" applyProtection="1">
      <alignment horizontal="right" vertical="center" shrinkToFit="1"/>
      <protection locked="0"/>
    </xf>
    <xf numFmtId="177" fontId="49" fillId="2" borderId="96" xfId="17" applyNumberFormat="1" applyFont="1" applyFill="1" applyBorder="1" applyAlignment="1">
      <alignment horizontal="right" vertical="center" shrinkToFit="1"/>
    </xf>
    <xf numFmtId="0" fontId="49" fillId="3" borderId="96" xfId="17" applyFont="1" applyFill="1" applyBorder="1" applyAlignment="1" applyProtection="1">
      <alignment horizontal="right" vertical="center" shrinkToFit="1"/>
      <protection locked="0"/>
    </xf>
    <xf numFmtId="0" fontId="49" fillId="3" borderId="97" xfId="17" applyFont="1" applyFill="1" applyBorder="1" applyAlignment="1" applyProtection="1">
      <alignment horizontal="right" vertical="center" shrinkToFit="1"/>
      <protection locked="0"/>
    </xf>
    <xf numFmtId="177" fontId="49" fillId="2" borderId="98" xfId="17" applyNumberFormat="1" applyFont="1" applyFill="1" applyBorder="1" applyAlignment="1">
      <alignment horizontal="right" vertical="center" shrinkToFit="1"/>
    </xf>
    <xf numFmtId="0" fontId="49" fillId="3" borderId="98" xfId="17" applyFont="1" applyFill="1" applyBorder="1" applyAlignment="1" applyProtection="1">
      <alignment horizontal="right" vertical="center" shrinkToFit="1"/>
      <protection locked="0"/>
    </xf>
    <xf numFmtId="0" fontId="49" fillId="2" borderId="151" xfId="17" applyFont="1" applyFill="1" applyBorder="1" applyAlignment="1">
      <alignment horizontal="right" vertical="center" shrinkToFit="1"/>
    </xf>
    <xf numFmtId="177" fontId="49" fillId="2" borderId="152" xfId="17" applyNumberFormat="1" applyFont="1" applyFill="1" applyBorder="1" applyAlignment="1">
      <alignment horizontal="right" vertical="center" shrinkToFit="1"/>
    </xf>
    <xf numFmtId="0" fontId="49" fillId="2" borderId="152" xfId="17" applyFont="1" applyFill="1" applyBorder="1" applyAlignment="1">
      <alignment horizontal="right" vertical="center" shrinkToFit="1"/>
    </xf>
    <xf numFmtId="0" fontId="49" fillId="2" borderId="153" xfId="17" applyFont="1" applyFill="1" applyBorder="1" applyAlignment="1">
      <alignment horizontal="right" vertical="center" shrinkToFit="1"/>
    </xf>
    <xf numFmtId="0" fontId="49" fillId="2" borderId="155" xfId="17" applyFont="1" applyFill="1" applyBorder="1" applyAlignment="1">
      <alignment horizontal="right" vertical="center" shrinkToFit="1"/>
    </xf>
    <xf numFmtId="0" fontId="49" fillId="2" borderId="156" xfId="17" applyFont="1" applyFill="1" applyBorder="1" applyAlignment="1">
      <alignment horizontal="right" vertical="center" shrinkToFit="1"/>
    </xf>
    <xf numFmtId="0" fontId="49" fillId="2" borderId="157" xfId="17" applyFont="1" applyFill="1" applyBorder="1" applyAlignment="1">
      <alignment horizontal="right" vertical="center" shrinkToFit="1"/>
    </xf>
    <xf numFmtId="0" fontId="49" fillId="2" borderId="159" xfId="17" applyFont="1" applyFill="1" applyBorder="1" applyAlignment="1">
      <alignment horizontal="right" vertical="center" shrinkToFit="1"/>
    </xf>
    <xf numFmtId="0" fontId="49" fillId="2" borderId="160" xfId="17" applyFont="1" applyFill="1" applyBorder="1" applyAlignment="1">
      <alignment horizontal="right" vertical="center" shrinkToFit="1"/>
    </xf>
    <xf numFmtId="0" fontId="49" fillId="2" borderId="161" xfId="17" applyFont="1" applyFill="1" applyBorder="1" applyAlignment="1">
      <alignment horizontal="right" vertical="center" shrinkToFit="1"/>
    </xf>
    <xf numFmtId="38" fontId="13" fillId="4" borderId="155" xfId="1" applyFont="1" applyFill="1" applyBorder="1" applyAlignment="1">
      <alignment horizontal="right" vertical="center" shrinkToFit="1"/>
    </xf>
    <xf numFmtId="38" fontId="13" fillId="4" borderId="156" xfId="1" applyFont="1" applyFill="1" applyBorder="1" applyAlignment="1">
      <alignment horizontal="right" vertical="center" shrinkToFit="1"/>
    </xf>
    <xf numFmtId="38" fontId="13" fillId="4" borderId="167" xfId="1" applyFont="1" applyFill="1" applyBorder="1" applyAlignment="1">
      <alignment horizontal="right" vertical="center" shrinkToFit="1"/>
    </xf>
    <xf numFmtId="0" fontId="45" fillId="2" borderId="170" xfId="17" applyFont="1" applyFill="1" applyBorder="1" applyAlignment="1">
      <alignment horizontal="right" vertical="center" shrinkToFit="1"/>
    </xf>
    <xf numFmtId="177" fontId="12" fillId="2" borderId="171" xfId="17" applyNumberFormat="1" applyFont="1" applyFill="1" applyBorder="1" applyAlignment="1">
      <alignment horizontal="right" vertical="center" shrinkToFit="1"/>
    </xf>
    <xf numFmtId="0" fontId="45" fillId="2" borderId="171" xfId="17" applyFont="1" applyFill="1" applyBorder="1" applyAlignment="1">
      <alignment horizontal="right" vertical="center" shrinkToFit="1"/>
    </xf>
    <xf numFmtId="0" fontId="12" fillId="2" borderId="157" xfId="17" applyFont="1" applyFill="1" applyBorder="1" applyAlignment="1">
      <alignment horizontal="right" vertical="center" shrinkToFit="1"/>
    </xf>
    <xf numFmtId="0" fontId="12" fillId="2" borderId="153" xfId="17" applyFont="1" applyFill="1" applyBorder="1" applyAlignment="1">
      <alignment horizontal="right" vertical="center" shrinkToFit="1"/>
    </xf>
    <xf numFmtId="0" fontId="12" fillId="2" borderId="170" xfId="17" applyFont="1" applyFill="1" applyBorder="1" applyAlignment="1">
      <alignment horizontal="right" vertical="center" shrinkToFit="1"/>
    </xf>
    <xf numFmtId="0" fontId="12" fillId="2" borderId="171" xfId="17" applyFont="1" applyFill="1" applyBorder="1" applyAlignment="1">
      <alignment horizontal="right" vertical="center" shrinkToFit="1"/>
    </xf>
    <xf numFmtId="0" fontId="12" fillId="2" borderId="176" xfId="17" applyFont="1" applyFill="1" applyBorder="1" applyAlignment="1">
      <alignment horizontal="right" vertical="center" shrinkToFit="1"/>
    </xf>
    <xf numFmtId="38" fontId="13" fillId="4" borderId="170" xfId="1" applyFont="1" applyFill="1" applyBorder="1" applyAlignment="1">
      <alignment horizontal="right" vertical="center" shrinkToFit="1"/>
    </xf>
    <xf numFmtId="38" fontId="13" fillId="4" borderId="171" xfId="1" applyFont="1" applyFill="1" applyBorder="1" applyAlignment="1">
      <alignment horizontal="right" vertical="center" shrinkToFit="1"/>
    </xf>
    <xf numFmtId="38" fontId="13" fillId="4" borderId="177" xfId="1" applyFont="1" applyFill="1" applyBorder="1" applyAlignment="1">
      <alignment horizontal="right" vertical="center" shrinkToFit="1"/>
    </xf>
    <xf numFmtId="0" fontId="15" fillId="4" borderId="149" xfId="8" applyFont="1" applyFill="1" applyBorder="1" applyAlignment="1">
      <alignment vertical="center" shrinkToFit="1"/>
    </xf>
    <xf numFmtId="0" fontId="7" fillId="4" borderId="37" xfId="0" applyFont="1" applyFill="1" applyBorder="1" applyAlignment="1">
      <alignment horizontal="center" vertical="center" shrinkToFit="1"/>
    </xf>
    <xf numFmtId="0" fontId="7" fillId="4" borderId="36" xfId="0" applyFont="1" applyFill="1" applyBorder="1" applyAlignment="1">
      <alignment horizontal="center" vertical="center" shrinkToFit="1"/>
    </xf>
    <xf numFmtId="38" fontId="7" fillId="4" borderId="36" xfId="0" applyNumberFormat="1" applyFont="1" applyFill="1" applyBorder="1" applyAlignment="1">
      <alignment horizontal="center" vertical="center" shrinkToFit="1"/>
    </xf>
    <xf numFmtId="38" fontId="7" fillId="4" borderId="35" xfId="0" applyNumberFormat="1" applyFont="1" applyFill="1" applyBorder="1" applyAlignment="1">
      <alignment horizontal="center" vertical="center" shrinkToFit="1"/>
    </xf>
    <xf numFmtId="0" fontId="7" fillId="4" borderId="35" xfId="0" applyFont="1" applyFill="1" applyBorder="1" applyAlignment="1">
      <alignment horizontal="center" vertical="center" shrinkToFit="1"/>
    </xf>
    <xf numFmtId="179" fontId="16" fillId="4" borderId="172" xfId="17" applyNumberFormat="1" applyFont="1" applyFill="1" applyBorder="1" applyAlignment="1">
      <alignment horizontal="center" vertical="center" shrinkToFit="1"/>
    </xf>
    <xf numFmtId="179" fontId="16" fillId="4" borderId="138" xfId="17" applyNumberFormat="1" applyFont="1" applyFill="1" applyBorder="1" applyAlignment="1">
      <alignment horizontal="center" vertical="center" shrinkToFit="1"/>
    </xf>
    <xf numFmtId="179" fontId="16" fillId="4" borderId="173" xfId="17" applyNumberFormat="1" applyFont="1" applyFill="1" applyBorder="1" applyAlignment="1">
      <alignment horizontal="center" vertical="center" shrinkToFit="1"/>
    </xf>
    <xf numFmtId="179" fontId="16" fillId="4" borderId="5" xfId="17" applyNumberFormat="1" applyFont="1" applyFill="1" applyBorder="1" applyAlignment="1">
      <alignment horizontal="center" vertical="center" shrinkToFit="1"/>
    </xf>
    <xf numFmtId="179" fontId="16" fillId="4" borderId="0" xfId="17" applyNumberFormat="1" applyFont="1" applyFill="1" applyBorder="1" applyAlignment="1">
      <alignment horizontal="center" vertical="center" shrinkToFit="1"/>
    </xf>
    <xf numFmtId="179" fontId="16" fillId="4" borderId="4" xfId="17" applyNumberFormat="1" applyFont="1" applyFill="1" applyBorder="1" applyAlignment="1">
      <alignment horizontal="center" vertical="center" shrinkToFit="1"/>
    </xf>
    <xf numFmtId="0" fontId="12" fillId="4" borderId="15" xfId="17" applyFont="1" applyFill="1" applyBorder="1" applyAlignment="1">
      <alignment horizontal="center" vertical="center" shrinkToFit="1"/>
    </xf>
    <xf numFmtId="0" fontId="12" fillId="4" borderId="0" xfId="17" applyFont="1" applyFill="1" applyAlignment="1">
      <alignment horizontal="center" vertical="center" shrinkToFit="1"/>
    </xf>
    <xf numFmtId="0" fontId="12" fillId="2" borderId="4" xfId="17" applyFont="1" applyFill="1" applyBorder="1" applyAlignment="1">
      <alignment horizontal="center" vertical="center" shrinkToFit="1"/>
    </xf>
    <xf numFmtId="0" fontId="12" fillId="2" borderId="105" xfId="17" applyFont="1" applyFill="1" applyBorder="1" applyAlignment="1">
      <alignment horizontal="center" vertical="center" shrinkToFit="1"/>
    </xf>
    <xf numFmtId="0" fontId="12" fillId="2" borderId="101" xfId="17" applyFont="1" applyFill="1" applyBorder="1" applyAlignment="1">
      <alignment horizontal="right" vertical="center" shrinkToFit="1"/>
    </xf>
    <xf numFmtId="0" fontId="12" fillId="2" borderId="30" xfId="17" applyFont="1" applyFill="1" applyBorder="1" applyAlignment="1">
      <alignment horizontal="right" vertical="center" shrinkToFit="1"/>
    </xf>
    <xf numFmtId="0" fontId="12" fillId="2" borderId="29" xfId="17" applyFont="1" applyFill="1" applyBorder="1" applyAlignment="1">
      <alignment horizontal="right" vertical="center" shrinkToFit="1"/>
    </xf>
    <xf numFmtId="0" fontId="11" fillId="2" borderId="5" xfId="17" applyFont="1" applyFill="1" applyBorder="1" applyAlignment="1">
      <alignment horizontal="center" vertical="center"/>
    </xf>
    <xf numFmtId="0" fontId="11" fillId="2" borderId="0" xfId="17" applyFont="1" applyFill="1" applyBorder="1" applyAlignment="1">
      <alignment horizontal="center" vertical="center"/>
    </xf>
    <xf numFmtId="0" fontId="11" fillId="2" borderId="4" xfId="17" applyFont="1" applyFill="1" applyBorder="1" applyAlignment="1">
      <alignment horizontal="center" vertical="center"/>
    </xf>
    <xf numFmtId="0" fontId="12" fillId="2" borderId="73" xfId="17" applyFont="1" applyFill="1" applyBorder="1" applyAlignment="1">
      <alignment horizontal="center" vertical="center" shrinkToFit="1"/>
    </xf>
    <xf numFmtId="0" fontId="12" fillId="2" borderId="30" xfId="17" applyFont="1" applyFill="1" applyBorder="1" applyAlignment="1">
      <alignment horizontal="center" vertical="center" shrinkToFit="1"/>
    </xf>
    <xf numFmtId="0" fontId="12" fillId="2" borderId="99" xfId="17" applyFont="1" applyFill="1" applyBorder="1" applyAlignment="1">
      <alignment horizontal="center" vertical="center" shrinkToFit="1"/>
    </xf>
    <xf numFmtId="0" fontId="12" fillId="2" borderId="72" xfId="17" applyFont="1" applyFill="1" applyBorder="1" applyAlignment="1">
      <alignment horizontal="center" vertical="center" shrinkToFit="1"/>
    </xf>
    <xf numFmtId="179" fontId="16" fillId="4" borderId="34" xfId="17" applyNumberFormat="1" applyFont="1" applyFill="1" applyBorder="1" applyAlignment="1">
      <alignment horizontal="center" vertical="center" shrinkToFit="1"/>
    </xf>
    <xf numFmtId="179" fontId="16" fillId="4" borderId="23" xfId="17" applyNumberFormat="1" applyFont="1" applyFill="1" applyBorder="1" applyAlignment="1">
      <alignment horizontal="center" vertical="center" shrinkToFit="1"/>
    </xf>
    <xf numFmtId="179" fontId="16" fillId="4" borderId="72" xfId="17" applyNumberFormat="1" applyFont="1" applyFill="1" applyBorder="1" applyAlignment="1">
      <alignment horizontal="center" vertical="center" shrinkToFit="1"/>
    </xf>
    <xf numFmtId="0" fontId="12" fillId="2" borderId="101" xfId="17" applyFont="1" applyFill="1" applyBorder="1" applyAlignment="1">
      <alignment horizontal="center" vertical="center" shrinkToFit="1"/>
    </xf>
    <xf numFmtId="0" fontId="12" fillId="2" borderId="28" xfId="17" applyFont="1" applyFill="1" applyBorder="1" applyAlignment="1">
      <alignment horizontal="center" vertical="center" shrinkToFit="1"/>
    </xf>
    <xf numFmtId="0" fontId="11" fillId="2" borderId="34" xfId="17" applyFont="1" applyFill="1" applyBorder="1" applyAlignment="1">
      <alignment horizontal="center" vertical="center"/>
    </xf>
    <xf numFmtId="0" fontId="11" fillId="2" borderId="23" xfId="17" applyFont="1" applyFill="1" applyBorder="1" applyAlignment="1">
      <alignment horizontal="center" vertical="center"/>
    </xf>
    <xf numFmtId="0" fontId="11" fillId="2" borderId="72" xfId="17" applyFont="1" applyFill="1" applyBorder="1" applyAlignment="1">
      <alignment horizontal="center" vertical="center"/>
    </xf>
    <xf numFmtId="0" fontId="12" fillId="4" borderId="26" xfId="17" applyFont="1" applyFill="1" applyBorder="1" applyAlignment="1">
      <alignment horizontal="center" shrinkToFit="1"/>
    </xf>
    <xf numFmtId="0" fontId="12" fillId="4" borderId="25" xfId="17" applyFont="1" applyFill="1" applyBorder="1" applyAlignment="1">
      <alignment horizontal="center" shrinkToFit="1"/>
    </xf>
    <xf numFmtId="0" fontId="12" fillId="4" borderId="24" xfId="17" applyFont="1" applyFill="1" applyBorder="1" applyAlignment="1">
      <alignment horizontal="center" shrinkToFit="1"/>
    </xf>
    <xf numFmtId="0" fontId="12" fillId="4" borderId="26" xfId="17" applyFont="1" applyFill="1" applyBorder="1" applyAlignment="1">
      <alignment horizontal="center"/>
    </xf>
    <xf numFmtId="0" fontId="12" fillId="4" borderId="24" xfId="17" applyFont="1" applyFill="1" applyBorder="1" applyAlignment="1">
      <alignment horizontal="center"/>
    </xf>
    <xf numFmtId="0" fontId="12" fillId="4" borderId="25" xfId="17" applyFont="1" applyFill="1" applyBorder="1" applyAlignment="1">
      <alignment horizontal="center"/>
    </xf>
    <xf numFmtId="0" fontId="22" fillId="4" borderId="0" xfId="8" applyFont="1" applyFill="1" applyAlignment="1">
      <alignment horizontal="center" vertical="center"/>
    </xf>
    <xf numFmtId="0" fontId="12" fillId="2" borderId="154" xfId="17" applyFont="1" applyFill="1" applyBorder="1" applyAlignment="1">
      <alignment horizontal="right" vertical="center" shrinkToFit="1"/>
    </xf>
    <xf numFmtId="0" fontId="12" fillId="2" borderId="158" xfId="17" applyFont="1" applyFill="1" applyBorder="1" applyAlignment="1">
      <alignment horizontal="right" vertical="center" shrinkToFit="1"/>
    </xf>
    <xf numFmtId="0" fontId="12" fillId="2" borderId="175" xfId="17" applyFont="1" applyFill="1" applyBorder="1" applyAlignment="1">
      <alignment horizontal="right" vertical="center" shrinkToFit="1"/>
    </xf>
    <xf numFmtId="179" fontId="48" fillId="4" borderId="151" xfId="17" applyNumberFormat="1" applyFont="1" applyFill="1" applyBorder="1" applyAlignment="1">
      <alignment horizontal="center" vertical="center" shrinkToFit="1"/>
    </xf>
    <xf numFmtId="179" fontId="48" fillId="4" borderId="152" xfId="17" applyNumberFormat="1" applyFont="1" applyFill="1" applyBorder="1" applyAlignment="1">
      <alignment horizontal="center" vertical="center" shrinkToFit="1"/>
    </xf>
    <xf numFmtId="179" fontId="48" fillId="4" borderId="174" xfId="17" applyNumberFormat="1" applyFont="1" applyFill="1" applyBorder="1" applyAlignment="1">
      <alignment horizontal="center" vertical="center" shrinkToFit="1"/>
    </xf>
    <xf numFmtId="179" fontId="48" fillId="4" borderId="155" xfId="17" applyNumberFormat="1" applyFont="1" applyFill="1" applyBorder="1" applyAlignment="1">
      <alignment horizontal="center" vertical="center" shrinkToFit="1"/>
    </xf>
    <xf numFmtId="179" fontId="48" fillId="4" borderId="156" xfId="17" applyNumberFormat="1" applyFont="1" applyFill="1" applyBorder="1" applyAlignment="1">
      <alignment horizontal="center" vertical="center" shrinkToFit="1"/>
    </xf>
    <xf numFmtId="179" fontId="48" fillId="4" borderId="167" xfId="17" applyNumberFormat="1" applyFont="1" applyFill="1" applyBorder="1" applyAlignment="1">
      <alignment horizontal="center" vertical="center" shrinkToFit="1"/>
    </xf>
    <xf numFmtId="179" fontId="47" fillId="4" borderId="172" xfId="17" applyNumberFormat="1" applyFont="1" applyFill="1" applyBorder="1" applyAlignment="1">
      <alignment horizontal="center" vertical="center" shrinkToFit="1"/>
    </xf>
    <xf numFmtId="179" fontId="47" fillId="4" borderId="138" xfId="17" applyNumberFormat="1" applyFont="1" applyFill="1" applyBorder="1" applyAlignment="1">
      <alignment horizontal="center" vertical="center" shrinkToFit="1"/>
    </xf>
    <xf numFmtId="179" fontId="47" fillId="4" borderId="173" xfId="17" applyNumberFormat="1" applyFont="1" applyFill="1" applyBorder="1" applyAlignment="1">
      <alignment horizontal="center" vertical="center" shrinkToFit="1"/>
    </xf>
    <xf numFmtId="179" fontId="47" fillId="4" borderId="5" xfId="17" applyNumberFormat="1" applyFont="1" applyFill="1" applyBorder="1" applyAlignment="1">
      <alignment horizontal="center" vertical="center" shrinkToFit="1"/>
    </xf>
    <xf numFmtId="179" fontId="47" fillId="4" borderId="0" xfId="17" applyNumberFormat="1" applyFont="1" applyFill="1" applyBorder="1" applyAlignment="1">
      <alignment horizontal="center" vertical="center" shrinkToFit="1"/>
    </xf>
    <xf numFmtId="179" fontId="47" fillId="4" borderId="4" xfId="17" applyNumberFormat="1" applyFont="1" applyFill="1" applyBorder="1" applyAlignment="1">
      <alignment horizontal="center" vertical="center" shrinkToFit="1"/>
    </xf>
    <xf numFmtId="0" fontId="12" fillId="2" borderId="83" xfId="17" applyFont="1" applyFill="1" applyBorder="1" applyAlignment="1">
      <alignment horizontal="right" vertical="center" shrinkToFit="1"/>
    </xf>
    <xf numFmtId="0" fontId="12" fillId="2" borderId="84" xfId="17" applyFont="1" applyFill="1" applyBorder="1" applyAlignment="1">
      <alignment horizontal="right" vertical="center" shrinkToFit="1"/>
    </xf>
    <xf numFmtId="0" fontId="12" fillId="2" borderId="88" xfId="17" applyFont="1" applyFill="1" applyBorder="1" applyAlignment="1">
      <alignment horizontal="right" vertical="center" shrinkToFit="1"/>
    </xf>
    <xf numFmtId="0" fontId="12" fillId="2" borderId="86" xfId="17" applyFont="1" applyFill="1" applyBorder="1" applyAlignment="1">
      <alignment horizontal="right" vertical="center" shrinkToFit="1"/>
    </xf>
    <xf numFmtId="0" fontId="12" fillId="2" borderId="78" xfId="17" applyFont="1" applyFill="1" applyBorder="1" applyAlignment="1">
      <alignment horizontal="right" vertical="center" shrinkToFit="1"/>
    </xf>
    <xf numFmtId="0" fontId="12" fillId="2" borderId="89" xfId="17" applyFont="1" applyFill="1" applyBorder="1" applyAlignment="1">
      <alignment horizontal="right" vertical="center" shrinkToFit="1"/>
    </xf>
    <xf numFmtId="0" fontId="12" fillId="2" borderId="90" xfId="17" applyFont="1" applyFill="1" applyBorder="1" applyAlignment="1">
      <alignment horizontal="right" vertical="center" shrinkToFit="1"/>
    </xf>
    <xf numFmtId="0" fontId="12" fillId="2" borderId="91" xfId="17" applyFont="1" applyFill="1" applyBorder="1" applyAlignment="1">
      <alignment horizontal="right" vertical="center" shrinkToFit="1"/>
    </xf>
    <xf numFmtId="0" fontId="12" fillId="2" borderId="92" xfId="17" applyFont="1" applyFill="1" applyBorder="1" applyAlignment="1">
      <alignment horizontal="right" vertical="center" shrinkToFit="1"/>
    </xf>
    <xf numFmtId="0" fontId="11" fillId="4" borderId="34" xfId="17" applyFont="1" applyFill="1" applyBorder="1" applyAlignment="1">
      <alignment horizontal="center" vertical="center"/>
    </xf>
    <xf numFmtId="0" fontId="11" fillId="4" borderId="23" xfId="17" applyFont="1" applyFill="1" applyBorder="1" applyAlignment="1">
      <alignment horizontal="center" vertical="center"/>
    </xf>
    <xf numFmtId="0" fontId="11" fillId="4" borderId="72" xfId="17" applyFont="1" applyFill="1" applyBorder="1" applyAlignment="1">
      <alignment horizontal="center" vertical="center"/>
    </xf>
    <xf numFmtId="0" fontId="12" fillId="2" borderId="165" xfId="17" applyFont="1" applyFill="1" applyBorder="1" applyAlignment="1">
      <alignment horizontal="center" vertical="center" shrinkToFit="1"/>
    </xf>
    <xf numFmtId="0" fontId="12" fillId="2" borderId="158" xfId="17" applyFont="1" applyFill="1" applyBorder="1" applyAlignment="1">
      <alignment horizontal="center" vertical="center" shrinkToFit="1"/>
    </xf>
    <xf numFmtId="0" fontId="12" fillId="2" borderId="162" xfId="17" applyFont="1" applyFill="1" applyBorder="1" applyAlignment="1">
      <alignment horizontal="center" vertical="center" shrinkToFit="1"/>
    </xf>
    <xf numFmtId="0" fontId="12" fillId="2" borderId="166" xfId="17" applyFont="1" applyFill="1" applyBorder="1" applyAlignment="1">
      <alignment horizontal="center" vertical="center" shrinkToFit="1"/>
    </xf>
    <xf numFmtId="0" fontId="12" fillId="2" borderId="167" xfId="17" applyFont="1" applyFill="1" applyBorder="1" applyAlignment="1">
      <alignment horizontal="center" vertical="center" shrinkToFit="1"/>
    </xf>
    <xf numFmtId="179" fontId="48" fillId="4" borderId="169" xfId="17" applyNumberFormat="1" applyFont="1" applyFill="1" applyBorder="1" applyAlignment="1">
      <alignment horizontal="center" vertical="center" shrinkToFit="1"/>
    </xf>
    <xf numFmtId="179" fontId="48" fillId="4" borderId="164" xfId="17" applyNumberFormat="1" applyFont="1" applyFill="1" applyBorder="1" applyAlignment="1">
      <alignment horizontal="center" vertical="center" shrinkToFit="1"/>
    </xf>
    <xf numFmtId="179" fontId="48" fillId="4" borderId="166" xfId="17" applyNumberFormat="1" applyFont="1" applyFill="1" applyBorder="1" applyAlignment="1">
      <alignment horizontal="center" vertical="center" shrinkToFit="1"/>
    </xf>
    <xf numFmtId="0" fontId="12" fillId="2" borderId="85" xfId="17" applyFont="1" applyFill="1" applyBorder="1" applyAlignment="1">
      <alignment horizontal="right" vertical="center" shrinkToFit="1"/>
    </xf>
    <xf numFmtId="0" fontId="12" fillId="2" borderId="79" xfId="17" applyFont="1" applyFill="1" applyBorder="1" applyAlignment="1">
      <alignment horizontal="right" vertical="center" shrinkToFit="1"/>
    </xf>
    <xf numFmtId="0" fontId="12" fillId="2" borderId="87" xfId="17" applyFont="1" applyFill="1" applyBorder="1" applyAlignment="1">
      <alignment horizontal="right" vertical="center" shrinkToFit="1"/>
    </xf>
    <xf numFmtId="0" fontId="12" fillId="2" borderId="81" xfId="17" applyFont="1" applyFill="1" applyBorder="1" applyAlignment="1">
      <alignment horizontal="right" vertical="center" shrinkToFit="1"/>
    </xf>
    <xf numFmtId="0" fontId="12" fillId="2" borderId="82" xfId="17" applyFont="1" applyFill="1" applyBorder="1" applyAlignment="1">
      <alignment horizontal="right" vertical="center" shrinkToFit="1"/>
    </xf>
    <xf numFmtId="0" fontId="12" fillId="4" borderId="18" xfId="17" applyFont="1" applyFill="1" applyBorder="1" applyAlignment="1">
      <alignment horizontal="center" shrinkToFit="1"/>
    </xf>
    <xf numFmtId="0" fontId="12" fillId="4" borderId="16" xfId="17" applyFont="1" applyFill="1" applyBorder="1" applyAlignment="1">
      <alignment horizontal="center" shrinkToFit="1"/>
    </xf>
    <xf numFmtId="0" fontId="12" fillId="2" borderId="96" xfId="17" applyFont="1" applyFill="1" applyBorder="1" applyAlignment="1">
      <alignment horizontal="right" vertical="center" shrinkToFit="1"/>
    </xf>
    <xf numFmtId="0" fontId="12" fillId="2" borderId="0" xfId="17" applyFont="1" applyFill="1" applyBorder="1" applyAlignment="1">
      <alignment horizontal="right" vertical="center" shrinkToFit="1"/>
    </xf>
    <xf numFmtId="0" fontId="12" fillId="2" borderId="99" xfId="17" applyFont="1" applyFill="1" applyBorder="1" applyAlignment="1">
      <alignment horizontal="right" vertical="center" shrinkToFit="1"/>
    </xf>
    <xf numFmtId="0" fontId="12" fillId="2" borderId="74" xfId="17" applyFont="1" applyFill="1" applyBorder="1" applyAlignment="1">
      <alignment horizontal="right" vertical="center" shrinkToFit="1"/>
    </xf>
    <xf numFmtId="0" fontId="12" fillId="2" borderId="75" xfId="17" applyFont="1" applyFill="1" applyBorder="1" applyAlignment="1">
      <alignment horizontal="right" vertical="center" shrinkToFit="1"/>
    </xf>
    <xf numFmtId="0" fontId="12" fillId="2" borderId="76" xfId="17" applyFont="1" applyFill="1" applyBorder="1" applyAlignment="1">
      <alignment horizontal="right" vertical="center" shrinkToFit="1"/>
    </xf>
    <xf numFmtId="0" fontId="12" fillId="2" borderId="77" xfId="17" applyFont="1" applyFill="1" applyBorder="1" applyAlignment="1">
      <alignment horizontal="right" vertical="center" shrinkToFit="1"/>
    </xf>
    <xf numFmtId="0" fontId="12" fillId="2" borderId="80" xfId="17" applyFont="1" applyFill="1" applyBorder="1" applyAlignment="1">
      <alignment horizontal="right" vertical="center" shrinkToFit="1"/>
    </xf>
    <xf numFmtId="0" fontId="11" fillId="2" borderId="3" xfId="17" applyFont="1" applyFill="1" applyBorder="1" applyAlignment="1">
      <alignment horizontal="center" vertical="center" shrinkToFit="1"/>
    </xf>
    <xf numFmtId="0" fontId="11" fillId="2" borderId="2" xfId="17" applyFont="1" applyFill="1" applyBorder="1" applyAlignment="1">
      <alignment horizontal="center" vertical="center" shrinkToFit="1"/>
    </xf>
    <xf numFmtId="0" fontId="11" fillId="2" borderId="29" xfId="17" applyFont="1" applyFill="1" applyBorder="1" applyAlignment="1">
      <alignment horizontal="center" vertical="center" shrinkToFit="1"/>
    </xf>
    <xf numFmtId="0" fontId="11" fillId="2" borderId="13" xfId="17" applyFont="1" applyFill="1" applyBorder="1" applyAlignment="1">
      <alignment horizontal="center" vertical="center" shrinkToFit="1"/>
    </xf>
    <xf numFmtId="0" fontId="49" fillId="2" borderId="165" xfId="17" applyFont="1" applyFill="1" applyBorder="1" applyAlignment="1">
      <alignment horizontal="center" vertical="center" shrinkToFit="1"/>
    </xf>
    <xf numFmtId="0" fontId="49" fillId="2" borderId="158" xfId="17" applyFont="1" applyFill="1" applyBorder="1" applyAlignment="1">
      <alignment horizontal="center" vertical="center" shrinkToFit="1"/>
    </xf>
    <xf numFmtId="0" fontId="49" fillId="2" borderId="162" xfId="17" applyFont="1" applyFill="1" applyBorder="1" applyAlignment="1">
      <alignment horizontal="center" vertical="center" shrinkToFit="1"/>
    </xf>
    <xf numFmtId="0" fontId="49" fillId="2" borderId="166" xfId="17" applyFont="1" applyFill="1" applyBorder="1" applyAlignment="1">
      <alignment horizontal="center" vertical="center" shrinkToFit="1"/>
    </xf>
    <xf numFmtId="0" fontId="49" fillId="2" borderId="167" xfId="17" applyFont="1" applyFill="1" applyBorder="1" applyAlignment="1">
      <alignment horizontal="center" vertical="center" shrinkToFit="1"/>
    </xf>
    <xf numFmtId="0" fontId="49" fillId="2" borderId="168" xfId="17" applyFont="1" applyFill="1" applyBorder="1" applyAlignment="1">
      <alignment horizontal="center" vertical="center" shrinkToFit="1"/>
    </xf>
    <xf numFmtId="179" fontId="46" fillId="4" borderId="34" xfId="17" applyNumberFormat="1" applyFont="1" applyFill="1" applyBorder="1" applyAlignment="1">
      <alignment horizontal="center" vertical="center" shrinkToFit="1"/>
    </xf>
    <xf numFmtId="179" fontId="46" fillId="4" borderId="23" xfId="17" applyNumberFormat="1" applyFont="1" applyFill="1" applyBorder="1" applyAlignment="1">
      <alignment horizontal="center" vertical="center" shrinkToFit="1"/>
    </xf>
    <xf numFmtId="179" fontId="46" fillId="4" borderId="72" xfId="17" applyNumberFormat="1" applyFont="1" applyFill="1" applyBorder="1" applyAlignment="1">
      <alignment horizontal="center" vertical="center" shrinkToFit="1"/>
    </xf>
    <xf numFmtId="179" fontId="46" fillId="4" borderId="5" xfId="17" applyNumberFormat="1" applyFont="1" applyFill="1" applyBorder="1" applyAlignment="1">
      <alignment horizontal="center" vertical="center" shrinkToFit="1"/>
    </xf>
    <xf numFmtId="179" fontId="46" fillId="4" borderId="0" xfId="17" applyNumberFormat="1" applyFont="1" applyFill="1" applyBorder="1" applyAlignment="1">
      <alignment horizontal="center" vertical="center" shrinkToFit="1"/>
    </xf>
    <xf numFmtId="179" fontId="46" fillId="4" borderId="4" xfId="17" applyNumberFormat="1" applyFont="1" applyFill="1" applyBorder="1" applyAlignment="1">
      <alignment horizontal="center" vertical="center" shrinkToFit="1"/>
    </xf>
    <xf numFmtId="179" fontId="46" fillId="4" borderId="172" xfId="17" applyNumberFormat="1" applyFont="1" applyFill="1" applyBorder="1" applyAlignment="1">
      <alignment horizontal="center" vertical="center" shrinkToFit="1"/>
    </xf>
    <xf numFmtId="179" fontId="46" fillId="4" borderId="138" xfId="17" applyNumberFormat="1" applyFont="1" applyFill="1" applyBorder="1" applyAlignment="1">
      <alignment horizontal="center" vertical="center" shrinkToFit="1"/>
    </xf>
    <xf numFmtId="179" fontId="46" fillId="4" borderId="173" xfId="17" applyNumberFormat="1" applyFont="1" applyFill="1" applyBorder="1" applyAlignment="1">
      <alignment horizontal="center" vertical="center" shrinkToFit="1"/>
    </xf>
    <xf numFmtId="0" fontId="11" fillId="2" borderId="34" xfId="17" applyFont="1" applyFill="1" applyBorder="1" applyAlignment="1">
      <alignment horizontal="center" vertical="center" shrinkToFit="1"/>
    </xf>
    <xf numFmtId="0" fontId="11" fillId="2" borderId="23" xfId="17" applyFont="1" applyFill="1" applyBorder="1" applyAlignment="1">
      <alignment horizontal="center" vertical="center" shrinkToFit="1"/>
    </xf>
    <xf numFmtId="0" fontId="11" fillId="2" borderId="73" xfId="17" applyFont="1" applyFill="1" applyBorder="1" applyAlignment="1">
      <alignment horizontal="center" vertical="center" shrinkToFit="1"/>
    </xf>
    <xf numFmtId="0" fontId="11" fillId="2" borderId="27" xfId="17" applyFont="1" applyFill="1" applyBorder="1" applyAlignment="1">
      <alignment horizontal="center" vertical="center" shrinkToFit="1"/>
    </xf>
    <xf numFmtId="0" fontId="49" fillId="2" borderId="101" xfId="17" applyFont="1" applyFill="1" applyBorder="1" applyAlignment="1">
      <alignment horizontal="center" vertical="center" shrinkToFit="1"/>
    </xf>
    <xf numFmtId="0" fontId="49" fillId="2" borderId="30" xfId="17" applyFont="1" applyFill="1" applyBorder="1" applyAlignment="1">
      <alignment horizontal="center" vertical="center" shrinkToFit="1"/>
    </xf>
    <xf numFmtId="0" fontId="49" fillId="2" borderId="99" xfId="17" applyFont="1" applyFill="1" applyBorder="1" applyAlignment="1">
      <alignment horizontal="center" vertical="center" shrinkToFit="1"/>
    </xf>
    <xf numFmtId="0" fontId="11" fillId="4" borderId="5" xfId="17" applyFont="1" applyFill="1" applyBorder="1" applyAlignment="1">
      <alignment horizontal="center" vertical="center"/>
    </xf>
    <xf numFmtId="0" fontId="11" fillId="4" borderId="0" xfId="17" applyFont="1" applyFill="1" applyBorder="1" applyAlignment="1">
      <alignment horizontal="center" vertical="center"/>
    </xf>
    <xf numFmtId="0" fontId="11" fillId="4" borderId="4" xfId="17" applyFont="1" applyFill="1" applyBorder="1" applyAlignment="1">
      <alignment horizontal="center" vertical="center"/>
    </xf>
    <xf numFmtId="0" fontId="49" fillId="2" borderId="73" xfId="17" applyFont="1" applyFill="1" applyBorder="1" applyAlignment="1">
      <alignment horizontal="center" vertical="center" shrinkToFit="1"/>
    </xf>
    <xf numFmtId="0" fontId="11" fillId="2" borderId="1" xfId="17" applyFont="1" applyFill="1" applyBorder="1" applyAlignment="1">
      <alignment horizontal="center" vertical="center" shrinkToFit="1"/>
    </xf>
    <xf numFmtId="0" fontId="22" fillId="4" borderId="34" xfId="8" applyFont="1" applyFill="1" applyBorder="1" applyAlignment="1">
      <alignment horizontal="left" vertical="center" shrinkToFit="1"/>
    </xf>
    <xf numFmtId="0" fontId="22" fillId="4" borderId="23" xfId="8" applyFont="1" applyFill="1" applyBorder="1" applyAlignment="1">
      <alignment horizontal="left" vertical="center" shrinkToFit="1"/>
    </xf>
    <xf numFmtId="0" fontId="22" fillId="4" borderId="5" xfId="8" applyFont="1" applyFill="1" applyBorder="1" applyAlignment="1">
      <alignment horizontal="left" vertical="center" shrinkToFit="1"/>
    </xf>
    <xf numFmtId="0" fontId="22" fillId="4" borderId="0" xfId="8" applyFont="1" applyFill="1" applyBorder="1" applyAlignment="1">
      <alignment horizontal="left" vertical="center" shrinkToFit="1"/>
    </xf>
    <xf numFmtId="0" fontId="11" fillId="2" borderId="72" xfId="17" applyFont="1" applyFill="1" applyBorder="1" applyAlignment="1">
      <alignment horizontal="center" vertical="center" shrinkToFit="1"/>
    </xf>
    <xf numFmtId="178" fontId="4" fillId="4" borderId="95" xfId="8" applyNumberFormat="1" applyFont="1" applyFill="1" applyBorder="1" applyAlignment="1">
      <alignment horizontal="center" vertical="center"/>
    </xf>
    <xf numFmtId="178" fontId="4" fillId="4" borderId="33" xfId="8" applyNumberFormat="1" applyFont="1" applyFill="1" applyBorder="1" applyAlignment="1">
      <alignment horizontal="center" vertical="center"/>
    </xf>
    <xf numFmtId="178" fontId="4" fillId="4" borderId="70" xfId="8" applyNumberFormat="1" applyFont="1" applyFill="1" applyBorder="1" applyAlignment="1">
      <alignment horizontal="center" vertical="center"/>
    </xf>
    <xf numFmtId="178" fontId="4" fillId="4" borderId="97" xfId="8" applyNumberFormat="1" applyFont="1" applyFill="1" applyBorder="1" applyAlignment="1">
      <alignment horizontal="center" vertical="center"/>
    </xf>
    <xf numFmtId="178" fontId="4" fillId="4" borderId="98" xfId="8" applyNumberFormat="1" applyFont="1" applyFill="1" applyBorder="1" applyAlignment="1">
      <alignment horizontal="center" vertical="center"/>
    </xf>
    <xf numFmtId="178" fontId="4" fillId="4" borderId="99" xfId="8" applyNumberFormat="1" applyFont="1" applyFill="1" applyBorder="1" applyAlignment="1">
      <alignment horizontal="center" vertical="center"/>
    </xf>
    <xf numFmtId="178" fontId="4" fillId="4" borderId="69" xfId="8" applyNumberFormat="1" applyFont="1" applyFill="1" applyBorder="1" applyAlignment="1">
      <alignment horizontal="center" vertical="center"/>
    </xf>
    <xf numFmtId="178" fontId="4" fillId="4" borderId="71" xfId="8" applyNumberFormat="1" applyFont="1" applyFill="1" applyBorder="1" applyAlignment="1">
      <alignment horizontal="center" vertical="center"/>
    </xf>
    <xf numFmtId="178" fontId="4" fillId="4" borderId="31" xfId="8" applyNumberFormat="1" applyFont="1" applyFill="1" applyBorder="1" applyAlignment="1">
      <alignment horizontal="center" vertical="center"/>
    </xf>
    <xf numFmtId="178" fontId="4" fillId="4" borderId="60" xfId="8" applyNumberFormat="1" applyFont="1" applyFill="1" applyBorder="1" applyAlignment="1">
      <alignment horizontal="center" vertical="center"/>
    </xf>
    <xf numFmtId="0" fontId="31" fillId="4" borderId="0" xfId="8" applyFont="1" applyFill="1" applyAlignment="1">
      <alignment horizontal="left" vertical="center"/>
    </xf>
    <xf numFmtId="178" fontId="4" fillId="4" borderId="61" xfId="8" applyNumberFormat="1" applyFont="1" applyFill="1" applyBorder="1" applyAlignment="1">
      <alignment horizontal="center" vertical="center"/>
    </xf>
    <xf numFmtId="178" fontId="4" fillId="4" borderId="40" xfId="8" applyNumberFormat="1" applyFont="1" applyFill="1" applyBorder="1" applyAlignment="1">
      <alignment horizontal="center" vertical="center"/>
    </xf>
    <xf numFmtId="178" fontId="4" fillId="4" borderId="94" xfId="8" applyNumberFormat="1" applyFont="1" applyFill="1" applyBorder="1" applyAlignment="1">
      <alignment horizontal="center" vertical="center"/>
    </xf>
    <xf numFmtId="0" fontId="29" fillId="4" borderId="0" xfId="8" applyFont="1" applyFill="1" applyBorder="1" applyAlignment="1">
      <alignment horizontal="left" vertical="center"/>
    </xf>
    <xf numFmtId="0" fontId="15" fillId="4" borderId="0" xfId="8" applyFont="1" applyFill="1" applyBorder="1" applyAlignment="1">
      <alignment horizontal="center" vertical="center"/>
    </xf>
    <xf numFmtId="38" fontId="15" fillId="4" borderId="0" xfId="8" applyNumberFormat="1" applyFont="1" applyFill="1" applyBorder="1" applyAlignment="1">
      <alignment horizontal="center" vertical="center" shrinkToFit="1"/>
    </xf>
    <xf numFmtId="0" fontId="12" fillId="2" borderId="153" xfId="17" applyFont="1" applyFill="1" applyBorder="1" applyAlignment="1">
      <alignment horizontal="right" vertical="center" shrinkToFit="1"/>
    </xf>
    <xf numFmtId="0" fontId="12" fillId="2" borderId="152" xfId="17" applyFont="1" applyFill="1" applyBorder="1" applyAlignment="1">
      <alignment horizontal="right" vertical="center" shrinkToFit="1"/>
    </xf>
    <xf numFmtId="0" fontId="12" fillId="2" borderId="174" xfId="17" applyFont="1" applyFill="1" applyBorder="1" applyAlignment="1">
      <alignment horizontal="right" vertical="center" shrinkToFit="1"/>
    </xf>
    <xf numFmtId="0" fontId="12" fillId="2" borderId="157" xfId="17" applyFont="1" applyFill="1" applyBorder="1" applyAlignment="1">
      <alignment horizontal="right" vertical="center" shrinkToFit="1"/>
    </xf>
    <xf numFmtId="0" fontId="12" fillId="2" borderId="156" xfId="17" applyFont="1" applyFill="1" applyBorder="1" applyAlignment="1">
      <alignment horizontal="right" vertical="center" shrinkToFit="1"/>
    </xf>
    <xf numFmtId="0" fontId="12" fillId="2" borderId="167" xfId="17" applyFont="1" applyFill="1" applyBorder="1" applyAlignment="1">
      <alignment horizontal="right" vertical="center" shrinkToFit="1"/>
    </xf>
    <xf numFmtId="0" fontId="12" fillId="2" borderId="176" xfId="17" applyFont="1" applyFill="1" applyBorder="1" applyAlignment="1">
      <alignment horizontal="right" vertical="center" shrinkToFit="1"/>
    </xf>
    <xf numFmtId="0" fontId="12" fillId="2" borderId="171" xfId="17" applyFont="1" applyFill="1" applyBorder="1" applyAlignment="1">
      <alignment horizontal="right" vertical="center" shrinkToFit="1"/>
    </xf>
    <xf numFmtId="0" fontId="12" fillId="2" borderId="177" xfId="17" applyFont="1" applyFill="1" applyBorder="1" applyAlignment="1">
      <alignment horizontal="right" vertical="center" shrinkToFit="1"/>
    </xf>
    <xf numFmtId="0" fontId="17" fillId="4" borderId="43" xfId="8" applyFont="1" applyFill="1" applyBorder="1" applyAlignment="1">
      <alignment horizontal="center"/>
    </xf>
    <xf numFmtId="0" fontId="17" fillId="4" borderId="32" xfId="8" applyFont="1" applyFill="1" applyBorder="1" applyAlignment="1">
      <alignment horizontal="center"/>
    </xf>
    <xf numFmtId="38" fontId="17" fillId="4" borderId="32" xfId="8" applyNumberFormat="1" applyFont="1" applyFill="1" applyBorder="1" applyAlignment="1">
      <alignment horizontal="center"/>
    </xf>
    <xf numFmtId="0" fontId="17" fillId="4" borderId="103" xfId="8" applyFont="1" applyFill="1" applyBorder="1" applyAlignment="1">
      <alignment horizontal="center" vertical="center"/>
    </xf>
    <xf numFmtId="0" fontId="17" fillId="4" borderId="104" xfId="8" applyFont="1" applyFill="1" applyBorder="1" applyAlignment="1">
      <alignment horizontal="center" vertical="center"/>
    </xf>
    <xf numFmtId="38" fontId="17" fillId="4" borderId="104" xfId="8" applyNumberFormat="1" applyFont="1" applyFill="1" applyBorder="1" applyAlignment="1">
      <alignment horizontal="center" vertical="center"/>
    </xf>
    <xf numFmtId="0" fontId="12" fillId="2" borderId="34" xfId="17" applyFont="1" applyFill="1" applyBorder="1" applyAlignment="1">
      <alignment horizontal="right" vertical="center" shrinkToFit="1"/>
    </xf>
    <xf numFmtId="0" fontId="12" fillId="2" borderId="23" xfId="17" applyFont="1" applyFill="1" applyBorder="1" applyAlignment="1">
      <alignment horizontal="right" vertical="center" shrinkToFit="1"/>
    </xf>
    <xf numFmtId="0" fontId="12" fillId="2" borderId="73" xfId="17" applyFont="1" applyFill="1" applyBorder="1" applyAlignment="1">
      <alignment horizontal="right" vertical="center" shrinkToFit="1"/>
    </xf>
    <xf numFmtId="0" fontId="12" fillId="2" borderId="5" xfId="17" applyFont="1" applyFill="1" applyBorder="1" applyAlignment="1">
      <alignment horizontal="right" vertical="center" shrinkToFit="1"/>
    </xf>
    <xf numFmtId="0" fontId="12" fillId="2" borderId="21" xfId="17" applyFont="1" applyFill="1" applyBorder="1" applyAlignment="1">
      <alignment horizontal="right" vertical="center" shrinkToFit="1"/>
    </xf>
    <xf numFmtId="0" fontId="12" fillId="2" borderId="98" xfId="17" applyFont="1" applyFill="1" applyBorder="1" applyAlignment="1">
      <alignment horizontal="right" vertical="center" shrinkToFit="1"/>
    </xf>
    <xf numFmtId="0" fontId="22" fillId="4" borderId="3" xfId="8" applyFont="1" applyFill="1" applyBorder="1" applyAlignment="1">
      <alignment horizontal="left" vertical="center" shrinkToFit="1"/>
    </xf>
    <xf numFmtId="0" fontId="22" fillId="4" borderId="2" xfId="8" applyFont="1" applyFill="1" applyBorder="1" applyAlignment="1">
      <alignment horizontal="left" vertical="center" shrinkToFit="1"/>
    </xf>
    <xf numFmtId="179" fontId="47" fillId="4" borderId="34" xfId="17" applyNumberFormat="1" applyFont="1" applyFill="1" applyBorder="1" applyAlignment="1">
      <alignment horizontal="center" vertical="center" shrinkToFit="1"/>
    </xf>
    <xf numFmtId="179" fontId="47" fillId="4" borderId="23" xfId="17" applyNumberFormat="1" applyFont="1" applyFill="1" applyBorder="1" applyAlignment="1">
      <alignment horizontal="center" vertical="center" shrinkToFit="1"/>
    </xf>
    <xf numFmtId="179" fontId="47" fillId="4" borderId="72" xfId="17" applyNumberFormat="1" applyFont="1" applyFill="1" applyBorder="1" applyAlignment="1">
      <alignment horizontal="center" vertical="center" shrinkToFit="1"/>
    </xf>
    <xf numFmtId="0" fontId="22" fillId="4" borderId="72" xfId="8" applyFont="1" applyFill="1" applyBorder="1" applyAlignment="1">
      <alignment horizontal="left" vertical="center" shrinkToFit="1"/>
    </xf>
    <xf numFmtId="0" fontId="22" fillId="4" borderId="1" xfId="8" applyFont="1" applyFill="1" applyBorder="1" applyAlignment="1">
      <alignment horizontal="left" vertical="center" shrinkToFit="1"/>
    </xf>
    <xf numFmtId="178" fontId="4" fillId="4" borderId="41" xfId="8" applyNumberFormat="1" applyFont="1" applyFill="1" applyBorder="1" applyAlignment="1">
      <alignment horizontal="center" vertical="center"/>
    </xf>
    <xf numFmtId="178" fontId="4" fillId="4" borderId="0" xfId="8" applyNumberFormat="1" applyFont="1" applyFill="1" applyBorder="1" applyAlignment="1">
      <alignment horizontal="center" vertical="center"/>
    </xf>
    <xf numFmtId="178" fontId="4" fillId="4" borderId="30" xfId="8" applyNumberFormat="1" applyFont="1" applyFill="1" applyBorder="1" applyAlignment="1">
      <alignment horizontal="center" vertical="center"/>
    </xf>
    <xf numFmtId="178" fontId="4" fillId="4" borderId="110" xfId="8" applyNumberFormat="1" applyFont="1" applyFill="1" applyBorder="1" applyAlignment="1">
      <alignment horizontal="center" vertical="center"/>
    </xf>
    <xf numFmtId="0" fontId="17" fillId="4" borderId="8" xfId="8" applyFont="1" applyFill="1" applyBorder="1" applyAlignment="1">
      <alignment horizontal="center"/>
    </xf>
    <xf numFmtId="0" fontId="17" fillId="4" borderId="0" xfId="8" applyFont="1" applyFill="1" applyBorder="1" applyAlignment="1">
      <alignment horizontal="center"/>
    </xf>
    <xf numFmtId="0" fontId="17" fillId="4" borderId="8" xfId="8" applyFont="1" applyFill="1" applyBorder="1" applyAlignment="1">
      <alignment horizontal="center" vertical="center" shrinkToFit="1"/>
    </xf>
    <xf numFmtId="0" fontId="17" fillId="4" borderId="0" xfId="8" applyFont="1" applyFill="1" applyBorder="1" applyAlignment="1">
      <alignment horizontal="center" vertical="center" shrinkToFit="1"/>
    </xf>
    <xf numFmtId="178" fontId="4" fillId="4" borderId="66" xfId="8" applyNumberFormat="1" applyFont="1" applyFill="1" applyBorder="1" applyAlignment="1">
      <alignment horizontal="center" vertical="center"/>
    </xf>
    <xf numFmtId="178" fontId="4" fillId="4" borderId="96" xfId="8" applyNumberFormat="1" applyFont="1" applyFill="1" applyBorder="1" applyAlignment="1">
      <alignment horizontal="center" vertical="center"/>
    </xf>
    <xf numFmtId="178" fontId="4" fillId="4" borderId="101" xfId="8" applyNumberFormat="1" applyFont="1" applyFill="1" applyBorder="1" applyAlignment="1">
      <alignment horizontal="center" vertical="center"/>
    </xf>
    <xf numFmtId="178" fontId="4" fillId="4" borderId="64" xfId="8" applyNumberFormat="1" applyFont="1" applyFill="1" applyBorder="1" applyAlignment="1">
      <alignment horizontal="center" vertical="center"/>
    </xf>
    <xf numFmtId="178" fontId="4" fillId="4" borderId="65" xfId="8" applyNumberFormat="1" applyFont="1" applyFill="1" applyBorder="1" applyAlignment="1">
      <alignment horizontal="center" vertical="center"/>
    </xf>
    <xf numFmtId="178" fontId="4" fillId="4" borderId="67" xfId="8" applyNumberFormat="1" applyFont="1" applyFill="1" applyBorder="1" applyAlignment="1">
      <alignment horizontal="center" vertical="center"/>
    </xf>
    <xf numFmtId="178" fontId="4" fillId="4" borderId="62" xfId="8" applyNumberFormat="1" applyFont="1" applyFill="1" applyBorder="1" applyAlignment="1">
      <alignment horizontal="center" vertical="center"/>
    </xf>
    <xf numFmtId="178" fontId="4" fillId="4" borderId="63" xfId="8" applyNumberFormat="1" applyFont="1" applyFill="1" applyBorder="1" applyAlignment="1">
      <alignment horizontal="center" vertical="center"/>
    </xf>
    <xf numFmtId="178" fontId="4" fillId="4" borderId="68" xfId="8" applyNumberFormat="1" applyFont="1" applyFill="1" applyBorder="1" applyAlignment="1">
      <alignment horizontal="center" vertical="center"/>
    </xf>
    <xf numFmtId="0" fontId="12" fillId="2" borderId="169" xfId="17" applyFont="1" applyFill="1" applyBorder="1" applyAlignment="1">
      <alignment horizontal="right" vertical="center" shrinkToFit="1"/>
    </xf>
    <xf numFmtId="0" fontId="12" fillId="2" borderId="164" xfId="17" applyFont="1" applyFill="1" applyBorder="1" applyAlignment="1">
      <alignment horizontal="right" vertical="center" shrinkToFit="1"/>
    </xf>
    <xf numFmtId="0" fontId="12" fillId="2" borderId="165" xfId="17" applyFont="1" applyFill="1" applyBorder="1" applyAlignment="1">
      <alignment horizontal="right" vertical="center" shrinkToFit="1"/>
    </xf>
    <xf numFmtId="0" fontId="12" fillId="2" borderId="155" xfId="17" applyFont="1" applyFill="1" applyBorder="1" applyAlignment="1">
      <alignment horizontal="right" vertical="center" shrinkToFit="1"/>
    </xf>
    <xf numFmtId="0" fontId="12" fillId="2" borderId="159" xfId="17" applyFont="1" applyFill="1" applyBorder="1" applyAlignment="1">
      <alignment horizontal="right" vertical="center" shrinkToFit="1"/>
    </xf>
    <xf numFmtId="0" fontId="12" fillId="2" borderId="160" xfId="17" applyFont="1" applyFill="1" applyBorder="1" applyAlignment="1">
      <alignment horizontal="right" vertical="center" shrinkToFit="1"/>
    </xf>
    <xf numFmtId="0" fontId="12" fillId="2" borderId="162" xfId="17" applyFont="1" applyFill="1" applyBorder="1" applyAlignment="1">
      <alignment horizontal="right" vertical="center" shrinkToFit="1"/>
    </xf>
    <xf numFmtId="178" fontId="4" fillId="4" borderId="69" xfId="8" applyNumberFormat="1" applyFont="1" applyFill="1" applyBorder="1" applyAlignment="1">
      <alignment horizontal="center" vertical="center" shrinkToFit="1"/>
    </xf>
    <xf numFmtId="178" fontId="4" fillId="4" borderId="33" xfId="8" applyNumberFormat="1" applyFont="1" applyFill="1" applyBorder="1" applyAlignment="1">
      <alignment horizontal="center" vertical="center" shrinkToFit="1"/>
    </xf>
    <xf numFmtId="178" fontId="4" fillId="4" borderId="70" xfId="8" applyNumberFormat="1" applyFont="1" applyFill="1" applyBorder="1" applyAlignment="1">
      <alignment horizontal="center" vertical="center" shrinkToFit="1"/>
    </xf>
    <xf numFmtId="178" fontId="4" fillId="4" borderId="42" xfId="8" applyNumberFormat="1" applyFont="1" applyFill="1" applyBorder="1" applyAlignment="1">
      <alignment horizontal="center" vertical="center" shrinkToFit="1"/>
    </xf>
    <xf numFmtId="178" fontId="4" fillId="4" borderId="98" xfId="8" applyNumberFormat="1" applyFont="1" applyFill="1" applyBorder="1" applyAlignment="1">
      <alignment horizontal="center" vertical="center" shrinkToFit="1"/>
    </xf>
    <xf numFmtId="178" fontId="4" fillId="4" borderId="99" xfId="8" applyNumberFormat="1" applyFont="1" applyFill="1" applyBorder="1" applyAlignment="1">
      <alignment horizontal="center" vertical="center" shrinkToFit="1"/>
    </xf>
    <xf numFmtId="178" fontId="4" fillId="4" borderId="71" xfId="8" applyNumberFormat="1" applyFont="1" applyFill="1" applyBorder="1" applyAlignment="1">
      <alignment horizontal="center" vertical="center" shrinkToFit="1"/>
    </xf>
    <xf numFmtId="178" fontId="4" fillId="4" borderId="31" xfId="8" applyNumberFormat="1" applyFont="1" applyFill="1" applyBorder="1" applyAlignment="1">
      <alignment horizontal="center" vertical="center" shrinkToFit="1"/>
    </xf>
    <xf numFmtId="178" fontId="4" fillId="4" borderId="60" xfId="8" applyNumberFormat="1" applyFont="1" applyFill="1" applyBorder="1" applyAlignment="1">
      <alignment horizontal="center" vertical="center" shrinkToFit="1"/>
    </xf>
    <xf numFmtId="178" fontId="4" fillId="4" borderId="41" xfId="8" applyNumberFormat="1" applyFont="1" applyFill="1" applyBorder="1" applyAlignment="1">
      <alignment horizontal="center" vertical="center" shrinkToFit="1"/>
    </xf>
    <xf numFmtId="178" fontId="4" fillId="4" borderId="0" xfId="8" applyNumberFormat="1" applyFont="1" applyFill="1" applyBorder="1" applyAlignment="1">
      <alignment horizontal="center" vertical="center" shrinkToFit="1"/>
    </xf>
    <xf numFmtId="178" fontId="4" fillId="4" borderId="30" xfId="8" applyNumberFormat="1" applyFont="1" applyFill="1" applyBorder="1" applyAlignment="1">
      <alignment horizontal="center" vertical="center" shrinkToFit="1"/>
    </xf>
    <xf numFmtId="178" fontId="4" fillId="4" borderId="125" xfId="8" applyNumberFormat="1" applyFont="1" applyFill="1" applyBorder="1" applyAlignment="1">
      <alignment horizontal="center" vertical="center" shrinkToFit="1"/>
    </xf>
    <xf numFmtId="178" fontId="4" fillId="4" borderId="123" xfId="8" applyNumberFormat="1" applyFont="1" applyFill="1" applyBorder="1" applyAlignment="1">
      <alignment horizontal="center" vertical="center" shrinkToFit="1"/>
    </xf>
    <xf numFmtId="178" fontId="4" fillId="4" borderId="124" xfId="8" applyNumberFormat="1" applyFont="1" applyFill="1" applyBorder="1" applyAlignment="1">
      <alignment horizontal="center" vertical="center" shrinkToFit="1"/>
    </xf>
    <xf numFmtId="178" fontId="4" fillId="4" borderId="59" xfId="8" applyNumberFormat="1" applyFont="1" applyFill="1" applyBorder="1" applyAlignment="1">
      <alignment horizontal="center" vertical="center" shrinkToFit="1"/>
    </xf>
    <xf numFmtId="0" fontId="12" fillId="2" borderId="2" xfId="17" applyFont="1" applyFill="1" applyBorder="1" applyAlignment="1">
      <alignment horizontal="right" vertical="center" shrinkToFit="1"/>
    </xf>
    <xf numFmtId="0" fontId="12" fillId="2" borderId="93" xfId="17" applyFont="1" applyFill="1" applyBorder="1" applyAlignment="1">
      <alignment horizontal="right" vertical="center" shrinkToFit="1"/>
    </xf>
    <xf numFmtId="178" fontId="4" fillId="4" borderId="127" xfId="8" applyNumberFormat="1" applyFont="1" applyFill="1" applyBorder="1" applyAlignment="1">
      <alignment horizontal="center" vertical="center" shrinkToFit="1"/>
    </xf>
    <xf numFmtId="178" fontId="4" fillId="4" borderId="40" xfId="8" applyNumberFormat="1" applyFont="1" applyFill="1" applyBorder="1" applyAlignment="1">
      <alignment horizontal="center" vertical="center" shrinkToFit="1"/>
    </xf>
    <xf numFmtId="178" fontId="4" fillId="4" borderId="94" xfId="8" applyNumberFormat="1" applyFont="1" applyFill="1" applyBorder="1" applyAlignment="1">
      <alignment horizontal="center" vertical="center" shrinkToFit="1"/>
    </xf>
    <xf numFmtId="178" fontId="4" fillId="4" borderId="122" xfId="8" applyNumberFormat="1" applyFont="1" applyFill="1" applyBorder="1" applyAlignment="1">
      <alignment horizontal="center" vertical="center" shrinkToFit="1"/>
    </xf>
    <xf numFmtId="0" fontId="49" fillId="2" borderId="152" xfId="17" applyFont="1" applyFill="1" applyBorder="1" applyAlignment="1">
      <alignment horizontal="right" vertical="center" shrinkToFit="1"/>
    </xf>
    <xf numFmtId="0" fontId="49" fillId="2" borderId="156" xfId="17" applyFont="1" applyFill="1" applyBorder="1" applyAlignment="1">
      <alignment horizontal="right" vertical="center" shrinkToFit="1"/>
    </xf>
    <xf numFmtId="0" fontId="49" fillId="2" borderId="160" xfId="17" applyFont="1" applyFill="1" applyBorder="1" applyAlignment="1">
      <alignment horizontal="right" vertical="center" shrinkToFit="1"/>
    </xf>
    <xf numFmtId="0" fontId="49" fillId="2" borderId="154" xfId="17" applyFont="1" applyFill="1" applyBorder="1" applyAlignment="1">
      <alignment horizontal="right" vertical="center" shrinkToFit="1"/>
    </xf>
    <xf numFmtId="0" fontId="49" fillId="2" borderId="158" xfId="17" applyFont="1" applyFill="1" applyBorder="1" applyAlignment="1">
      <alignment horizontal="right" vertical="center" shrinkToFit="1"/>
    </xf>
    <xf numFmtId="0" fontId="49" fillId="2" borderId="162" xfId="17" applyFont="1" applyFill="1" applyBorder="1" applyAlignment="1">
      <alignment horizontal="right" vertical="center" shrinkToFit="1"/>
    </xf>
    <xf numFmtId="0" fontId="4" fillId="4" borderId="0" xfId="8" applyFont="1" applyFill="1" applyAlignment="1">
      <alignment horizontal="left" vertical="top"/>
    </xf>
    <xf numFmtId="0" fontId="22" fillId="4" borderId="0" xfId="8" applyFont="1" applyFill="1" applyBorder="1" applyAlignment="1">
      <alignment horizontal="center" vertical="top"/>
    </xf>
    <xf numFmtId="0" fontId="29" fillId="4" borderId="0" xfId="8" applyFont="1" applyFill="1" applyBorder="1" applyAlignment="1">
      <alignment horizontal="center" vertical="center" wrapText="1"/>
    </xf>
    <xf numFmtId="38" fontId="4" fillId="4" borderId="115" xfId="16" applyFont="1" applyFill="1" applyBorder="1" applyAlignment="1">
      <alignment horizontal="center" vertical="center" shrinkToFit="1"/>
    </xf>
    <xf numFmtId="38" fontId="4" fillId="4" borderId="116" xfId="16" applyFont="1" applyFill="1" applyBorder="1" applyAlignment="1">
      <alignment horizontal="center" vertical="center" shrinkToFit="1"/>
    </xf>
    <xf numFmtId="38" fontId="4" fillId="4" borderId="117" xfId="16" applyFont="1" applyFill="1" applyBorder="1" applyAlignment="1">
      <alignment horizontal="center" vertical="center" shrinkToFit="1"/>
    </xf>
    <xf numFmtId="0" fontId="29" fillId="4" borderId="0" xfId="8" applyFont="1" applyFill="1" applyAlignment="1">
      <alignment horizontal="center" vertical="top"/>
    </xf>
    <xf numFmtId="38" fontId="4" fillId="4" borderId="118" xfId="16" applyFont="1" applyFill="1" applyBorder="1" applyAlignment="1">
      <alignment horizontal="center" vertical="center" shrinkToFit="1"/>
    </xf>
    <xf numFmtId="38" fontId="4" fillId="4" borderId="119" xfId="16" applyFont="1" applyFill="1" applyBorder="1" applyAlignment="1">
      <alignment horizontal="center" vertical="center" shrinkToFit="1"/>
    </xf>
    <xf numFmtId="38" fontId="4" fillId="4" borderId="120" xfId="16" applyFont="1" applyFill="1" applyBorder="1" applyAlignment="1">
      <alignment horizontal="center" vertical="center" shrinkToFit="1"/>
    </xf>
    <xf numFmtId="0" fontId="22" fillId="4" borderId="0" xfId="8" applyFont="1" applyFill="1" applyAlignment="1">
      <alignment horizontal="center"/>
    </xf>
    <xf numFmtId="0" fontId="22" fillId="4" borderId="0" xfId="8" applyFont="1" applyFill="1" applyAlignment="1">
      <alignment horizontal="center" vertical="top" shrinkToFit="1"/>
    </xf>
    <xf numFmtId="38" fontId="4" fillId="4" borderId="112" xfId="16" applyFont="1" applyFill="1" applyBorder="1" applyAlignment="1">
      <alignment horizontal="center" vertical="center" shrinkToFit="1"/>
    </xf>
    <xf numFmtId="38" fontId="4" fillId="4" borderId="113" xfId="16" applyFont="1" applyFill="1" applyBorder="1" applyAlignment="1">
      <alignment horizontal="center" vertical="center" shrinkToFit="1"/>
    </xf>
    <xf numFmtId="38" fontId="4" fillId="4" borderId="114" xfId="16" applyFont="1" applyFill="1" applyBorder="1" applyAlignment="1">
      <alignment horizontal="center" vertical="center" shrinkToFit="1"/>
    </xf>
    <xf numFmtId="0" fontId="17" fillId="4" borderId="44" xfId="8" applyFont="1" applyFill="1" applyBorder="1" applyAlignment="1">
      <alignment horizontal="center"/>
    </xf>
    <xf numFmtId="0" fontId="17" fillId="4" borderId="102" xfId="8" applyFont="1" applyFill="1" applyBorder="1" applyAlignment="1">
      <alignment horizontal="center" vertical="center"/>
    </xf>
    <xf numFmtId="0" fontId="17" fillId="4" borderId="43" xfId="8" applyFont="1" applyFill="1" applyBorder="1" applyAlignment="1">
      <alignment horizontal="center" shrinkToFit="1"/>
    </xf>
    <xf numFmtId="0" fontId="17" fillId="4" borderId="32" xfId="8" applyFont="1" applyFill="1" applyBorder="1" applyAlignment="1">
      <alignment horizontal="center" shrinkToFit="1"/>
    </xf>
    <xf numFmtId="38" fontId="17" fillId="4" borderId="32" xfId="8" applyNumberFormat="1" applyFont="1" applyFill="1" applyBorder="1" applyAlignment="1">
      <alignment horizontal="center" shrinkToFit="1"/>
    </xf>
    <xf numFmtId="0" fontId="17" fillId="4" borderId="44" xfId="8" applyFont="1" applyFill="1" applyBorder="1" applyAlignment="1">
      <alignment horizontal="center" shrinkToFit="1"/>
    </xf>
    <xf numFmtId="38" fontId="17" fillId="4" borderId="104" xfId="8" applyNumberFormat="1" applyFont="1" applyFill="1" applyBorder="1" applyAlignment="1">
      <alignment horizontal="center" vertical="center" shrinkToFit="1"/>
    </xf>
    <xf numFmtId="0" fontId="17" fillId="4" borderId="104" xfId="8" applyFont="1" applyFill="1" applyBorder="1" applyAlignment="1">
      <alignment horizontal="center" vertical="center" shrinkToFit="1"/>
    </xf>
    <xf numFmtId="0" fontId="17" fillId="4" borderId="102" xfId="8" applyFont="1" applyFill="1" applyBorder="1" applyAlignment="1">
      <alignment horizontal="center" vertical="center" shrinkToFit="1"/>
    </xf>
    <xf numFmtId="0" fontId="17" fillId="4" borderId="103" xfId="8" applyFont="1" applyFill="1" applyBorder="1" applyAlignment="1">
      <alignment horizontal="center" vertical="center" shrinkToFit="1"/>
    </xf>
  </cellXfs>
  <cellStyles count="19">
    <cellStyle name="桁区切り" xfId="16" builtinId="6"/>
    <cellStyle name="桁区切り 2" xfId="1" xr:uid="{00000000-0005-0000-0000-000001000000}"/>
    <cellStyle name="桁区切り 3" xfId="2" xr:uid="{00000000-0005-0000-0000-000002000000}"/>
    <cellStyle name="桁区切り 4" xfId="15" xr:uid="{00000000-0005-0000-0000-000003000000}"/>
    <cellStyle name="通貨 2" xfId="3" xr:uid="{00000000-0005-0000-0000-000004000000}"/>
    <cellStyle name="標準" xfId="0" builtinId="0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 3" xfId="7" xr:uid="{00000000-0005-0000-0000-000009000000}"/>
    <cellStyle name="標準 2 2 4" xfId="17" xr:uid="{00000000-0005-0000-0000-00000A000000}"/>
    <cellStyle name="標準 2_14mikkusuopunpannfuretto" xfId="8" xr:uid="{00000000-0005-0000-0000-00000B000000}"/>
    <cellStyle name="標準 3" xfId="9" xr:uid="{00000000-0005-0000-0000-00000C000000}"/>
    <cellStyle name="標準 4" xfId="10" xr:uid="{00000000-0005-0000-0000-00000D000000}"/>
    <cellStyle name="標準 5" xfId="11" xr:uid="{00000000-0005-0000-0000-00000E000000}"/>
    <cellStyle name="標準 6" xfId="12" xr:uid="{00000000-0005-0000-0000-00000F000000}"/>
    <cellStyle name="標準 7" xfId="13" xr:uid="{00000000-0005-0000-0000-000010000000}"/>
    <cellStyle name="標準 8" xfId="14" xr:uid="{00000000-0005-0000-0000-000011000000}"/>
    <cellStyle name="標準 9" xfId="18" xr:uid="{00000000-0005-0000-0000-000012000000}"/>
  </cellStyles>
  <dxfs count="0"/>
  <tableStyles count="0" defaultTableStyle="TableStyleMedium2" defaultPivotStyle="PivotStyleLight16"/>
  <colors>
    <mruColors>
      <color rgb="FFBAC5FC"/>
      <color rgb="FFACFEDF"/>
      <color rgb="FFFEBEF9"/>
      <color rgb="FFCCFFCC"/>
      <color rgb="FFFEBFB8"/>
      <color rgb="FF75FBC5"/>
      <color rgb="FFF6FCA6"/>
      <color rgb="FFD1FFED"/>
      <color rgb="FFE5FFF5"/>
      <color rgb="FFD5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38101</xdr:colOff>
      <xdr:row>6</xdr:row>
      <xdr:rowOff>30480</xdr:rowOff>
    </xdr:from>
    <xdr:to>
      <xdr:col>51</xdr:col>
      <xdr:colOff>99061</xdr:colOff>
      <xdr:row>11</xdr:row>
      <xdr:rowOff>175260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7D2D98A-5187-7532-1422-764E2F03F0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16" t="11711" r="18235" b="34823"/>
        <a:stretch/>
      </xdr:blipFill>
      <xdr:spPr>
        <a:xfrm>
          <a:off x="7414261" y="1333500"/>
          <a:ext cx="1645920" cy="1097280"/>
        </a:xfrm>
        <a:prstGeom prst="rect">
          <a:avLst/>
        </a:prstGeom>
      </xdr:spPr>
    </xdr:pic>
    <xdr:clientData/>
  </xdr:twoCellAnchor>
  <xdr:twoCellAnchor editAs="oneCell">
    <xdr:from>
      <xdr:col>38</xdr:col>
      <xdr:colOff>45720</xdr:colOff>
      <xdr:row>15</xdr:row>
      <xdr:rowOff>30479</xdr:rowOff>
    </xdr:from>
    <xdr:to>
      <xdr:col>51</xdr:col>
      <xdr:colOff>91440</xdr:colOff>
      <xdr:row>20</xdr:row>
      <xdr:rowOff>153346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EFB3C13-3F4B-1E71-B585-AF66F3743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9" t="996" r="16791" b="38308"/>
        <a:stretch/>
      </xdr:blipFill>
      <xdr:spPr>
        <a:xfrm>
          <a:off x="7421880" y="3101339"/>
          <a:ext cx="1630680" cy="1075367"/>
        </a:xfrm>
        <a:prstGeom prst="rect">
          <a:avLst/>
        </a:prstGeom>
      </xdr:spPr>
    </xdr:pic>
    <xdr:clientData/>
  </xdr:twoCellAnchor>
  <xdr:twoCellAnchor editAs="oneCell">
    <xdr:from>
      <xdr:col>21</xdr:col>
      <xdr:colOff>53340</xdr:colOff>
      <xdr:row>15</xdr:row>
      <xdr:rowOff>15240</xdr:rowOff>
    </xdr:from>
    <xdr:to>
      <xdr:col>34</xdr:col>
      <xdr:colOff>83820</xdr:colOff>
      <xdr:row>20</xdr:row>
      <xdr:rowOff>160020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28A72CD-32AA-369F-77E2-66668C02BF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72" t="4641" r="16139" b="34599"/>
        <a:stretch/>
      </xdr:blipFill>
      <xdr:spPr>
        <a:xfrm>
          <a:off x="3985260" y="3086100"/>
          <a:ext cx="1615440" cy="1097280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6</xdr:row>
      <xdr:rowOff>12074</xdr:rowOff>
    </xdr:from>
    <xdr:to>
      <xdr:col>4</xdr:col>
      <xdr:colOff>93046</xdr:colOff>
      <xdr:row>12</xdr:row>
      <xdr:rowOff>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593E850-50A4-1BE3-007A-93013DC101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48" t="9090" r="16249" b="31169"/>
        <a:stretch/>
      </xdr:blipFill>
      <xdr:spPr>
        <a:xfrm>
          <a:off x="182880" y="1315094"/>
          <a:ext cx="1769446" cy="1130926"/>
        </a:xfrm>
        <a:prstGeom prst="rect">
          <a:avLst/>
        </a:prstGeom>
      </xdr:spPr>
    </xdr:pic>
    <xdr:clientData/>
  </xdr:twoCellAnchor>
  <xdr:twoCellAnchor editAs="oneCell">
    <xdr:from>
      <xdr:col>21</xdr:col>
      <xdr:colOff>7619</xdr:colOff>
      <xdr:row>6</xdr:row>
      <xdr:rowOff>30481</xdr:rowOff>
    </xdr:from>
    <xdr:to>
      <xdr:col>34</xdr:col>
      <xdr:colOff>66208</xdr:colOff>
      <xdr:row>11</xdr:row>
      <xdr:rowOff>129540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B99F874-337E-1140-E4BE-2FF2677847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60" t="18637" r="20127" b="23854"/>
        <a:stretch/>
      </xdr:blipFill>
      <xdr:spPr>
        <a:xfrm>
          <a:off x="3939539" y="1333501"/>
          <a:ext cx="1643549" cy="1051559"/>
        </a:xfrm>
        <a:prstGeom prst="rect">
          <a:avLst/>
        </a:prstGeom>
      </xdr:spPr>
    </xdr:pic>
    <xdr:clientData/>
  </xdr:twoCellAnchor>
  <xdr:twoCellAnchor editAs="oneCell">
    <xdr:from>
      <xdr:col>35</xdr:col>
      <xdr:colOff>15240</xdr:colOff>
      <xdr:row>6</xdr:row>
      <xdr:rowOff>30480</xdr:rowOff>
    </xdr:from>
    <xdr:to>
      <xdr:col>37</xdr:col>
      <xdr:colOff>83820</xdr:colOff>
      <xdr:row>11</xdr:row>
      <xdr:rowOff>167640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1747CA3F-006E-FF28-49E4-2765B40FC4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72" t="8184" r="19461" b="34731"/>
        <a:stretch/>
      </xdr:blipFill>
      <xdr:spPr>
        <a:xfrm>
          <a:off x="5654040" y="1333500"/>
          <a:ext cx="1684020" cy="1089660"/>
        </a:xfrm>
        <a:prstGeom prst="rect">
          <a:avLst/>
        </a:prstGeom>
      </xdr:spPr>
    </xdr:pic>
    <xdr:clientData/>
  </xdr:twoCellAnchor>
  <xdr:twoCellAnchor editAs="oneCell">
    <xdr:from>
      <xdr:col>35</xdr:col>
      <xdr:colOff>30479</xdr:colOff>
      <xdr:row>15</xdr:row>
      <xdr:rowOff>15240</xdr:rowOff>
    </xdr:from>
    <xdr:to>
      <xdr:col>37</xdr:col>
      <xdr:colOff>118080</xdr:colOff>
      <xdr:row>20</xdr:row>
      <xdr:rowOff>167640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3A1591F5-A3BA-7BB2-7138-0CF278FFA5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74" t="13574" r="16856" b="26245"/>
        <a:stretch/>
      </xdr:blipFill>
      <xdr:spPr>
        <a:xfrm>
          <a:off x="5669279" y="3086100"/>
          <a:ext cx="1703041" cy="1104900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</xdr:colOff>
      <xdr:row>6</xdr:row>
      <xdr:rowOff>28244</xdr:rowOff>
    </xdr:from>
    <xdr:to>
      <xdr:col>19</xdr:col>
      <xdr:colOff>91440</xdr:colOff>
      <xdr:row>11</xdr:row>
      <xdr:rowOff>182880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F27C7F31-A3B0-326D-1C1D-A7591AA990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91" t="5431" r="15837" b="30316"/>
        <a:stretch/>
      </xdr:blipFill>
      <xdr:spPr>
        <a:xfrm>
          <a:off x="2125980" y="1331264"/>
          <a:ext cx="1653540" cy="1107136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</xdr:colOff>
      <xdr:row>15</xdr:row>
      <xdr:rowOff>30479</xdr:rowOff>
    </xdr:from>
    <xdr:to>
      <xdr:col>19</xdr:col>
      <xdr:colOff>106680</xdr:colOff>
      <xdr:row>20</xdr:row>
      <xdr:rowOff>187480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C43F178F-B0B5-D8A1-67EF-7726CA483B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9" t="16017" r="16883" b="24675"/>
        <a:stretch/>
      </xdr:blipFill>
      <xdr:spPr>
        <a:xfrm>
          <a:off x="2118360" y="3101339"/>
          <a:ext cx="1676400" cy="1109501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15</xdr:row>
      <xdr:rowOff>7619</xdr:rowOff>
    </xdr:from>
    <xdr:to>
      <xdr:col>4</xdr:col>
      <xdr:colOff>91440</xdr:colOff>
      <xdr:row>20</xdr:row>
      <xdr:rowOff>173002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7BF85822-26EA-73D1-7015-B3338221DA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76" t="9693" r="14538" b="29874"/>
        <a:stretch/>
      </xdr:blipFill>
      <xdr:spPr>
        <a:xfrm>
          <a:off x="175260" y="3078479"/>
          <a:ext cx="1775460" cy="1117883"/>
        </a:xfrm>
        <a:prstGeom prst="rect">
          <a:avLst/>
        </a:prstGeom>
      </xdr:spPr>
    </xdr:pic>
    <xdr:clientData/>
  </xdr:twoCellAnchor>
  <xdr:twoCellAnchor editAs="oneCell">
    <xdr:from>
      <xdr:col>36</xdr:col>
      <xdr:colOff>622318</xdr:colOff>
      <xdr:row>22</xdr:row>
      <xdr:rowOff>259080</xdr:rowOff>
    </xdr:from>
    <xdr:to>
      <xdr:col>59</xdr:col>
      <xdr:colOff>38100</xdr:colOff>
      <xdr:row>27</xdr:row>
      <xdr:rowOff>318394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24A8D1B8-6277-4E03-083C-EA639217A5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928"/>
        <a:stretch/>
      </xdr:blipFill>
      <xdr:spPr>
        <a:xfrm>
          <a:off x="6931678" y="4587240"/>
          <a:ext cx="3042902" cy="1964314"/>
        </a:xfrm>
        <a:prstGeom prst="rect">
          <a:avLst/>
        </a:prstGeom>
      </xdr:spPr>
    </xdr:pic>
    <xdr:clientData/>
  </xdr:twoCellAnchor>
  <xdr:twoCellAnchor editAs="oneCell">
    <xdr:from>
      <xdr:col>26</xdr:col>
      <xdr:colOff>2540</xdr:colOff>
      <xdr:row>40</xdr:row>
      <xdr:rowOff>83820</xdr:rowOff>
    </xdr:from>
    <xdr:to>
      <xdr:col>36</xdr:col>
      <xdr:colOff>193040</xdr:colOff>
      <xdr:row>42</xdr:row>
      <xdr:rowOff>855310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55EABBA6-8892-9483-9554-B3D16A9931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00" t="28267" r="19400" b="29067"/>
        <a:stretch/>
      </xdr:blipFill>
      <xdr:spPr>
        <a:xfrm>
          <a:off x="4544060" y="8994140"/>
          <a:ext cx="1958340" cy="1096610"/>
        </a:xfrm>
        <a:prstGeom prst="rect">
          <a:avLst/>
        </a:prstGeom>
      </xdr:spPr>
    </xdr:pic>
    <xdr:clientData/>
  </xdr:twoCellAnchor>
  <xdr:twoCellAnchor editAs="oneCell">
    <xdr:from>
      <xdr:col>25</xdr:col>
      <xdr:colOff>30480</xdr:colOff>
      <xdr:row>29</xdr:row>
      <xdr:rowOff>91440</xdr:rowOff>
    </xdr:from>
    <xdr:to>
      <xdr:col>36</xdr:col>
      <xdr:colOff>190500</xdr:colOff>
      <xdr:row>34</xdr:row>
      <xdr:rowOff>76200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C2E4EC10-47F4-11F2-4991-99F88B1152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00" t="25601" r="23600" b="39199"/>
        <a:stretch/>
      </xdr:blipFill>
      <xdr:spPr>
        <a:xfrm>
          <a:off x="4450080" y="6705600"/>
          <a:ext cx="2049780" cy="1005840"/>
        </a:xfrm>
        <a:prstGeom prst="rect">
          <a:avLst/>
        </a:prstGeom>
      </xdr:spPr>
    </xdr:pic>
    <xdr:clientData/>
  </xdr:twoCellAnchor>
  <xdr:twoCellAnchor editAs="oneCell">
    <xdr:from>
      <xdr:col>5</xdr:col>
      <xdr:colOff>45719</xdr:colOff>
      <xdr:row>22</xdr:row>
      <xdr:rowOff>320040</xdr:rowOff>
    </xdr:from>
    <xdr:to>
      <xdr:col>36</xdr:col>
      <xdr:colOff>367396</xdr:colOff>
      <xdr:row>27</xdr:row>
      <xdr:rowOff>144780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E649B554-E2FD-8349-F156-7C1BDC7EA9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7" b="22133"/>
        <a:stretch/>
      </xdr:blipFill>
      <xdr:spPr>
        <a:xfrm>
          <a:off x="2026919" y="4648200"/>
          <a:ext cx="4649837" cy="1729740"/>
        </a:xfrm>
        <a:prstGeom prst="rect">
          <a:avLst/>
        </a:prstGeom>
      </xdr:spPr>
    </xdr:pic>
    <xdr:clientData/>
  </xdr:twoCellAnchor>
  <xdr:twoCellAnchor editAs="oneCell">
    <xdr:from>
      <xdr:col>24</xdr:col>
      <xdr:colOff>15240</xdr:colOff>
      <xdr:row>87</xdr:row>
      <xdr:rowOff>80761</xdr:rowOff>
    </xdr:from>
    <xdr:to>
      <xdr:col>35</xdr:col>
      <xdr:colOff>441960</xdr:colOff>
      <xdr:row>92</xdr:row>
      <xdr:rowOff>148173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9D730EC1-29AD-F854-528E-DF323F4A6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00" t="30400" r="20599" b="32800"/>
        <a:stretch/>
      </xdr:blipFill>
      <xdr:spPr>
        <a:xfrm>
          <a:off x="4312920" y="17370541"/>
          <a:ext cx="1767840" cy="890372"/>
        </a:xfrm>
        <a:prstGeom prst="rect">
          <a:avLst/>
        </a:prstGeom>
      </xdr:spPr>
    </xdr:pic>
    <xdr:clientData/>
  </xdr:twoCellAnchor>
  <xdr:twoCellAnchor editAs="oneCell">
    <xdr:from>
      <xdr:col>23</xdr:col>
      <xdr:colOff>114300</xdr:colOff>
      <xdr:row>75</xdr:row>
      <xdr:rowOff>114450</xdr:rowOff>
    </xdr:from>
    <xdr:to>
      <xdr:col>35</xdr:col>
      <xdr:colOff>426720</xdr:colOff>
      <xdr:row>81</xdr:row>
      <xdr:rowOff>76200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E6D434CF-016E-EF3E-F519-74B0AD9FC5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" t="23999" r="38800" b="30667"/>
        <a:stretch/>
      </xdr:blipFill>
      <xdr:spPr>
        <a:xfrm>
          <a:off x="4290060" y="15557650"/>
          <a:ext cx="1775460" cy="1028550"/>
        </a:xfrm>
        <a:prstGeom prst="rect">
          <a:avLst/>
        </a:prstGeom>
      </xdr:spPr>
    </xdr:pic>
    <xdr:clientData/>
  </xdr:twoCellAnchor>
  <xdr:twoCellAnchor editAs="oneCell">
    <xdr:from>
      <xdr:col>23</xdr:col>
      <xdr:colOff>114300</xdr:colOff>
      <xdr:row>247</xdr:row>
      <xdr:rowOff>64272</xdr:rowOff>
    </xdr:from>
    <xdr:to>
      <xdr:col>35</xdr:col>
      <xdr:colOff>571500</xdr:colOff>
      <xdr:row>253</xdr:row>
      <xdr:rowOff>76199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847C0F12-8DB9-6440-818D-FCA49561A0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00" t="25600" r="17800" b="30933"/>
        <a:stretch/>
      </xdr:blipFill>
      <xdr:spPr>
        <a:xfrm>
          <a:off x="4290060" y="40953192"/>
          <a:ext cx="1920240" cy="972047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259</xdr:row>
      <xdr:rowOff>106680</xdr:rowOff>
    </xdr:from>
    <xdr:to>
      <xdr:col>36</xdr:col>
      <xdr:colOff>22860</xdr:colOff>
      <xdr:row>265</xdr:row>
      <xdr:rowOff>60960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8C42540F-36A5-756C-3C43-0D8899065B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03" t="31173" r="24496" b="32992"/>
        <a:stretch/>
      </xdr:blipFill>
      <xdr:spPr>
        <a:xfrm>
          <a:off x="4297680" y="42915840"/>
          <a:ext cx="2034540" cy="914400"/>
        </a:xfrm>
        <a:prstGeom prst="rect">
          <a:avLst/>
        </a:prstGeom>
      </xdr:spPr>
    </xdr:pic>
    <xdr:clientData/>
  </xdr:twoCellAnchor>
  <xdr:twoCellAnchor editAs="oneCell">
    <xdr:from>
      <xdr:col>25</xdr:col>
      <xdr:colOff>107950</xdr:colOff>
      <xdr:row>163</xdr:row>
      <xdr:rowOff>51643</xdr:rowOff>
    </xdr:from>
    <xdr:to>
      <xdr:col>35</xdr:col>
      <xdr:colOff>508000</xdr:colOff>
      <xdr:row>168</xdr:row>
      <xdr:rowOff>110896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9235A695-8057-6448-8505-38A72686C8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45" t="27156" r="18290" b="30671"/>
        <a:stretch/>
      </xdr:blipFill>
      <xdr:spPr>
        <a:xfrm>
          <a:off x="4527550" y="28784123"/>
          <a:ext cx="1619250" cy="872053"/>
        </a:xfrm>
        <a:prstGeom prst="rect">
          <a:avLst/>
        </a:prstGeom>
      </xdr:spPr>
    </xdr:pic>
    <xdr:clientData/>
  </xdr:twoCellAnchor>
  <xdr:twoCellAnchor editAs="oneCell">
    <xdr:from>
      <xdr:col>25</xdr:col>
      <xdr:colOff>101599</xdr:colOff>
      <xdr:row>152</xdr:row>
      <xdr:rowOff>10160</xdr:rowOff>
    </xdr:from>
    <xdr:to>
      <xdr:col>35</xdr:col>
      <xdr:colOff>487280</xdr:colOff>
      <xdr:row>157</xdr:row>
      <xdr:rowOff>82550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20A734ED-2423-822A-E917-398CDEB7A9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00" t="20222" r="25333" b="42000"/>
        <a:stretch/>
      </xdr:blipFill>
      <xdr:spPr>
        <a:xfrm>
          <a:off x="4521199" y="26954480"/>
          <a:ext cx="1604881" cy="88519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332</xdr:row>
      <xdr:rowOff>98442</xdr:rowOff>
    </xdr:from>
    <xdr:to>
      <xdr:col>35</xdr:col>
      <xdr:colOff>330200</xdr:colOff>
      <xdr:row>337</xdr:row>
      <xdr:rowOff>31750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1BC9937B-8A4F-B53E-5978-9A9199210E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33" t="25333" r="13166" b="32222"/>
        <a:stretch/>
      </xdr:blipFill>
      <xdr:spPr>
        <a:xfrm>
          <a:off x="4514850" y="54657642"/>
          <a:ext cx="1416050" cy="727058"/>
        </a:xfrm>
        <a:prstGeom prst="rect">
          <a:avLst/>
        </a:prstGeom>
      </xdr:spPr>
    </xdr:pic>
    <xdr:clientData/>
  </xdr:twoCellAnchor>
  <xdr:twoCellAnchor editAs="oneCell">
    <xdr:from>
      <xdr:col>25</xdr:col>
      <xdr:colOff>88900</xdr:colOff>
      <xdr:row>343</xdr:row>
      <xdr:rowOff>38100</xdr:rowOff>
    </xdr:from>
    <xdr:to>
      <xdr:col>35</xdr:col>
      <xdr:colOff>273050</xdr:colOff>
      <xdr:row>347</xdr:row>
      <xdr:rowOff>111404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88C2323F-D30F-CAFD-6E53-AAF2FBA11B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890" r="37500" b="28666"/>
        <a:stretch/>
      </xdr:blipFill>
      <xdr:spPr>
        <a:xfrm>
          <a:off x="4483100" y="56343550"/>
          <a:ext cx="1390650" cy="708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404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9" customHeight="1" x14ac:dyDescent="0.2"/>
  <cols>
    <col min="1" max="1" width="1.77734375" style="4" customWidth="1"/>
    <col min="2" max="2" width="9.77734375" style="4" customWidth="1"/>
    <col min="3" max="3" width="13.77734375" style="4" customWidth="1"/>
    <col min="4" max="35" width="1.77734375" style="4" customWidth="1"/>
    <col min="36" max="36" width="9.77734375" style="4" customWidth="1"/>
    <col min="37" max="37" width="13.77734375" style="4" customWidth="1"/>
    <col min="38" max="68" width="1.77734375" style="4" customWidth="1"/>
    <col min="69" max="16384" width="9" style="4"/>
  </cols>
  <sheetData>
    <row r="1" spans="2:84" s="103" customFormat="1" ht="29.25" customHeight="1" x14ac:dyDescent="0.2">
      <c r="B1" s="104" t="s">
        <v>435</v>
      </c>
      <c r="C1" s="105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/>
      <c r="S1" s="107"/>
      <c r="T1" s="107"/>
      <c r="U1" s="107"/>
      <c r="V1" s="107"/>
      <c r="W1" s="107"/>
      <c r="X1" s="107"/>
      <c r="Y1" s="107"/>
      <c r="Z1" s="108"/>
      <c r="AA1" s="108"/>
      <c r="AB1" s="108"/>
      <c r="AC1" s="108"/>
      <c r="AQ1" s="109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10"/>
      <c r="BU1" s="110"/>
      <c r="BV1" s="110"/>
      <c r="BW1" s="110"/>
      <c r="BX1" s="110"/>
      <c r="BY1" s="110"/>
      <c r="BZ1" s="111"/>
    </row>
    <row r="2" spans="2:84" s="103" customFormat="1" ht="27.75" customHeight="1" x14ac:dyDescent="0.2">
      <c r="B2" s="112" t="s">
        <v>439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  <c r="R2" s="107"/>
      <c r="S2" s="107"/>
      <c r="T2" s="107"/>
      <c r="U2" s="107"/>
      <c r="V2" s="107"/>
      <c r="W2" s="107"/>
      <c r="X2" s="107"/>
      <c r="Y2" s="108"/>
      <c r="Z2" s="108"/>
      <c r="AA2" s="108"/>
      <c r="AB2" s="108"/>
      <c r="AR2" s="109"/>
      <c r="AS2" s="109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10"/>
      <c r="BZ2" s="110"/>
      <c r="CA2" s="110"/>
      <c r="CB2" s="110"/>
      <c r="CC2" s="110"/>
      <c r="CD2" s="110"/>
      <c r="CE2" s="111"/>
    </row>
    <row r="3" spans="2:84" s="103" customFormat="1" ht="3.75" customHeight="1" x14ac:dyDescent="0.2">
      <c r="B3" s="106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07"/>
      <c r="S3" s="107"/>
      <c r="T3" s="107"/>
      <c r="U3" s="107"/>
      <c r="V3" s="107"/>
      <c r="W3" s="107"/>
      <c r="X3" s="107"/>
      <c r="Y3" s="108"/>
      <c r="Z3" s="108"/>
      <c r="AA3" s="108"/>
      <c r="AB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10"/>
      <c r="CA3" s="110"/>
      <c r="CB3" s="110"/>
      <c r="CC3" s="110"/>
      <c r="CD3" s="110"/>
      <c r="CE3" s="110"/>
      <c r="CF3" s="113"/>
    </row>
    <row r="4" spans="2:84" s="114" customFormat="1" ht="16.5" customHeight="1" x14ac:dyDescent="0.2">
      <c r="B4" s="115" t="s">
        <v>82</v>
      </c>
      <c r="C4" s="115"/>
      <c r="D4" s="115"/>
      <c r="E4" s="115"/>
      <c r="F4" s="116"/>
      <c r="G4" s="115" t="s">
        <v>83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7"/>
      <c r="V4" s="115" t="s">
        <v>84</v>
      </c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 t="s">
        <v>85</v>
      </c>
      <c r="AK4" s="115"/>
      <c r="AL4" s="115"/>
      <c r="AM4" s="115" t="s">
        <v>86</v>
      </c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7"/>
    </row>
    <row r="5" spans="2:84" s="118" customFormat="1" ht="13.2" customHeight="1" x14ac:dyDescent="0.2">
      <c r="B5" s="280" t="str">
        <f>S36</f>
        <v>松村直樹</v>
      </c>
      <c r="C5" s="418" t="str">
        <f>AA36</f>
        <v>PLAYERS CLUB</v>
      </c>
      <c r="D5" s="417"/>
      <c r="E5" s="420"/>
      <c r="F5" s="119"/>
      <c r="G5" s="416" t="str">
        <f>S83</f>
        <v>井上侑也</v>
      </c>
      <c r="H5" s="417"/>
      <c r="I5" s="417"/>
      <c r="J5" s="417"/>
      <c r="K5" s="417"/>
      <c r="L5" s="417"/>
      <c r="M5" s="418" t="str">
        <f>Z83</f>
        <v>ゼロ次会</v>
      </c>
      <c r="N5" s="418"/>
      <c r="O5" s="418"/>
      <c r="P5" s="418"/>
      <c r="Q5" s="418"/>
      <c r="R5" s="418"/>
      <c r="S5" s="418"/>
      <c r="T5" s="419"/>
      <c r="U5" s="120"/>
      <c r="V5" s="416" t="str">
        <f>U159</f>
        <v>徳善英紀</v>
      </c>
      <c r="W5" s="417"/>
      <c r="X5" s="417"/>
      <c r="Y5" s="417"/>
      <c r="Z5" s="417"/>
      <c r="AA5" s="417"/>
      <c r="AB5" s="418" t="str">
        <f>AB159</f>
        <v>Pino</v>
      </c>
      <c r="AC5" s="418"/>
      <c r="AD5" s="418"/>
      <c r="AE5" s="418"/>
      <c r="AF5" s="418"/>
      <c r="AG5" s="418"/>
      <c r="AH5" s="418"/>
      <c r="AI5" s="419"/>
      <c r="AJ5" s="282" t="str">
        <f>S255</f>
        <v>安藤和輝</v>
      </c>
      <c r="AK5" s="279" t="str">
        <f>AA255</f>
        <v>丸亀クラブ</v>
      </c>
      <c r="AL5" s="283"/>
      <c r="AM5" s="416" t="str">
        <f>S339</f>
        <v>冨永竜生</v>
      </c>
      <c r="AN5" s="417"/>
      <c r="AO5" s="417"/>
      <c r="AP5" s="417"/>
      <c r="AQ5" s="417"/>
      <c r="AR5" s="417"/>
      <c r="AS5" s="418" t="str">
        <f>AA339</f>
        <v>カマボコ</v>
      </c>
      <c r="AT5" s="418"/>
      <c r="AU5" s="418"/>
      <c r="AV5" s="418"/>
      <c r="AW5" s="418"/>
      <c r="AX5" s="418"/>
      <c r="AY5" s="418"/>
      <c r="AZ5" s="419"/>
    </row>
    <row r="6" spans="2:84" s="118" customFormat="1" ht="13.2" customHeight="1" x14ac:dyDescent="0.2">
      <c r="B6" s="228" t="str">
        <f>S37</f>
        <v>松村咲希</v>
      </c>
      <c r="C6" s="418" t="str">
        <f>AA37</f>
        <v>香川県中体連ﾊﾞﾄﾞﾐﾝﾄﾝ指導者部会</v>
      </c>
      <c r="D6" s="417"/>
      <c r="E6" s="420"/>
      <c r="F6" s="119"/>
      <c r="G6" s="416" t="str">
        <f>S84</f>
        <v>井上和夏</v>
      </c>
      <c r="H6" s="417"/>
      <c r="I6" s="417"/>
      <c r="J6" s="417"/>
      <c r="K6" s="417"/>
      <c r="L6" s="417"/>
      <c r="M6" s="418" t="str">
        <f>Z84</f>
        <v>ゼロ次会</v>
      </c>
      <c r="N6" s="418"/>
      <c r="O6" s="418"/>
      <c r="P6" s="418"/>
      <c r="Q6" s="418"/>
      <c r="R6" s="418"/>
      <c r="S6" s="418"/>
      <c r="T6" s="419"/>
      <c r="U6" s="120"/>
      <c r="V6" s="416" t="str">
        <f>U160</f>
        <v>永井美帆</v>
      </c>
      <c r="W6" s="417"/>
      <c r="X6" s="417"/>
      <c r="Y6" s="417"/>
      <c r="Z6" s="417"/>
      <c r="AA6" s="417"/>
      <c r="AB6" s="418" t="str">
        <f>AB160</f>
        <v>Pino</v>
      </c>
      <c r="AC6" s="418"/>
      <c r="AD6" s="418"/>
      <c r="AE6" s="418"/>
      <c r="AF6" s="418"/>
      <c r="AG6" s="418"/>
      <c r="AH6" s="418"/>
      <c r="AI6" s="419"/>
      <c r="AJ6" s="282" t="str">
        <f>S256</f>
        <v>三宅　恵</v>
      </c>
      <c r="AK6" s="279" t="str">
        <f>AA256</f>
        <v>まんのうクラブ</v>
      </c>
      <c r="AL6" s="283"/>
      <c r="AM6" s="416" t="str">
        <f>S340</f>
        <v>馬越　泉</v>
      </c>
      <c r="AN6" s="417"/>
      <c r="AO6" s="417"/>
      <c r="AP6" s="417"/>
      <c r="AQ6" s="417"/>
      <c r="AR6" s="417"/>
      <c r="AS6" s="418" t="str">
        <f>AA340</f>
        <v>カマボコ</v>
      </c>
      <c r="AT6" s="418"/>
      <c r="AU6" s="418"/>
      <c r="AV6" s="418"/>
      <c r="AW6" s="418"/>
      <c r="AX6" s="418"/>
      <c r="AY6" s="418"/>
      <c r="AZ6" s="419"/>
    </row>
    <row r="7" spans="2:84" s="121" customFormat="1" ht="15" customHeight="1" x14ac:dyDescent="0.2">
      <c r="B7" s="122"/>
      <c r="C7" s="123"/>
      <c r="D7" s="123"/>
      <c r="E7" s="124"/>
      <c r="F7" s="125"/>
      <c r="G7" s="122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6"/>
      <c r="U7" s="125"/>
      <c r="V7" s="122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284"/>
      <c r="AK7" s="123"/>
      <c r="AL7" s="285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6"/>
    </row>
    <row r="8" spans="2:84" s="121" customFormat="1" ht="15" customHeight="1" x14ac:dyDescent="0.2">
      <c r="B8" s="127"/>
      <c r="C8" s="128"/>
      <c r="D8" s="128"/>
      <c r="E8" s="129"/>
      <c r="F8" s="125"/>
      <c r="G8" s="130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31"/>
      <c r="U8" s="125"/>
      <c r="V8" s="130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286"/>
      <c r="AK8" s="125"/>
      <c r="AL8" s="287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31"/>
    </row>
    <row r="9" spans="2:84" s="121" customFormat="1" ht="15" customHeight="1" x14ac:dyDescent="0.2">
      <c r="B9" s="127"/>
      <c r="C9" s="128"/>
      <c r="D9" s="128"/>
      <c r="E9" s="129"/>
      <c r="F9" s="125"/>
      <c r="G9" s="130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31"/>
      <c r="U9" s="125"/>
      <c r="V9" s="130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286"/>
      <c r="AK9" s="125"/>
      <c r="AL9" s="287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31"/>
    </row>
    <row r="10" spans="2:84" s="121" customFormat="1" ht="15" customHeight="1" x14ac:dyDescent="0.2">
      <c r="B10" s="127"/>
      <c r="C10" s="128"/>
      <c r="D10" s="128"/>
      <c r="E10" s="129"/>
      <c r="F10" s="125"/>
      <c r="G10" s="130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31"/>
      <c r="U10" s="125"/>
      <c r="V10" s="130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286"/>
      <c r="AK10" s="125"/>
      <c r="AL10" s="287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31"/>
    </row>
    <row r="11" spans="2:84" s="121" customFormat="1" ht="15" customHeight="1" x14ac:dyDescent="0.2">
      <c r="B11" s="127"/>
      <c r="C11" s="128"/>
      <c r="D11" s="128"/>
      <c r="E11" s="129"/>
      <c r="F11" s="125"/>
      <c r="G11" s="130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31"/>
      <c r="U11" s="125"/>
      <c r="V11" s="130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286"/>
      <c r="AK11" s="125"/>
      <c r="AL11" s="287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31"/>
    </row>
    <row r="12" spans="2:84" s="121" customFormat="1" ht="15" customHeight="1" x14ac:dyDescent="0.2">
      <c r="B12" s="132"/>
      <c r="C12" s="133"/>
      <c r="D12" s="133"/>
      <c r="E12" s="134"/>
      <c r="F12" s="125"/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7"/>
      <c r="U12" s="125"/>
      <c r="V12" s="135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288"/>
      <c r="AK12" s="136"/>
      <c r="AL12" s="289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7"/>
    </row>
    <row r="13" spans="2:84" s="114" customFormat="1" ht="23.25" customHeight="1" x14ac:dyDescent="0.2">
      <c r="B13" s="138" t="s">
        <v>87</v>
      </c>
      <c r="C13" s="138"/>
      <c r="D13" s="138"/>
      <c r="E13" s="138"/>
      <c r="F13" s="116"/>
      <c r="G13" s="138" t="s">
        <v>88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17"/>
      <c r="V13" s="138" t="s">
        <v>89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 t="s">
        <v>90</v>
      </c>
      <c r="AK13" s="138"/>
      <c r="AL13" s="138"/>
      <c r="AM13" s="138" t="s">
        <v>91</v>
      </c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</row>
    <row r="14" spans="2:84" s="118" customFormat="1" ht="13.2" customHeight="1" x14ac:dyDescent="0.2">
      <c r="B14" s="280" t="str">
        <f>S39</f>
        <v>平井晴翔</v>
      </c>
      <c r="C14" s="418" t="str">
        <f>AA39</f>
        <v>ベルックス</v>
      </c>
      <c r="D14" s="417"/>
      <c r="E14" s="420"/>
      <c r="F14" s="119"/>
      <c r="G14" s="416" t="str">
        <f>S86</f>
        <v>島田樹己</v>
      </c>
      <c r="H14" s="417"/>
      <c r="I14" s="417"/>
      <c r="J14" s="417"/>
      <c r="K14" s="417"/>
      <c r="L14" s="417"/>
      <c r="M14" s="418" t="str">
        <f>Z86</f>
        <v>アフロブルース</v>
      </c>
      <c r="N14" s="418"/>
      <c r="O14" s="418"/>
      <c r="P14" s="418"/>
      <c r="Q14" s="418"/>
      <c r="R14" s="418"/>
      <c r="S14" s="418"/>
      <c r="T14" s="419"/>
      <c r="U14" s="120"/>
      <c r="V14" s="416" t="str">
        <f>U162</f>
        <v>水澤和紀</v>
      </c>
      <c r="W14" s="417"/>
      <c r="X14" s="417"/>
      <c r="Y14" s="417"/>
      <c r="Z14" s="417"/>
      <c r="AA14" s="417"/>
      <c r="AB14" s="418" t="str">
        <f>AB162</f>
        <v>まんのうクラブ</v>
      </c>
      <c r="AC14" s="418"/>
      <c r="AD14" s="418"/>
      <c r="AE14" s="418"/>
      <c r="AF14" s="418"/>
      <c r="AG14" s="418"/>
      <c r="AH14" s="418"/>
      <c r="AI14" s="419"/>
      <c r="AJ14" s="282" t="str">
        <f>S258</f>
        <v>岩本航輔</v>
      </c>
      <c r="AK14" s="279" t="str">
        <f>AA258</f>
        <v>おりぃぶ</v>
      </c>
      <c r="AL14" s="283"/>
      <c r="AM14" s="416" t="str">
        <f>S342</f>
        <v>山口　諒</v>
      </c>
      <c r="AN14" s="417"/>
      <c r="AO14" s="417"/>
      <c r="AP14" s="417"/>
      <c r="AQ14" s="417"/>
      <c r="AR14" s="417"/>
      <c r="AS14" s="418" t="str">
        <f>AA342</f>
        <v>円座体協</v>
      </c>
      <c r="AT14" s="418"/>
      <c r="AU14" s="418"/>
      <c r="AV14" s="418"/>
      <c r="AW14" s="418"/>
      <c r="AX14" s="418"/>
      <c r="AY14" s="418"/>
      <c r="AZ14" s="419"/>
    </row>
    <row r="15" spans="2:84" s="118" customFormat="1" ht="13.2" customHeight="1" x14ac:dyDescent="0.2">
      <c r="B15" s="280" t="str">
        <f>S40</f>
        <v>永井日南乃</v>
      </c>
      <c r="C15" s="418" t="str">
        <f>AA40</f>
        <v>ベルックス</v>
      </c>
      <c r="D15" s="417"/>
      <c r="E15" s="420"/>
      <c r="F15" s="119"/>
      <c r="G15" s="416" t="str">
        <f>S87</f>
        <v>伊勢岡 愛</v>
      </c>
      <c r="H15" s="417"/>
      <c r="I15" s="417"/>
      <c r="J15" s="417"/>
      <c r="K15" s="417"/>
      <c r="L15" s="417"/>
      <c r="M15" s="418" t="str">
        <f>Z87</f>
        <v>アフロブルース</v>
      </c>
      <c r="N15" s="418"/>
      <c r="O15" s="418"/>
      <c r="P15" s="418"/>
      <c r="Q15" s="418"/>
      <c r="R15" s="418"/>
      <c r="S15" s="418"/>
      <c r="T15" s="419"/>
      <c r="U15" s="120"/>
      <c r="V15" s="416" t="str">
        <f>U163</f>
        <v>香川彩佳</v>
      </c>
      <c r="W15" s="417"/>
      <c r="X15" s="417"/>
      <c r="Y15" s="417"/>
      <c r="Z15" s="417"/>
      <c r="AA15" s="417"/>
      <c r="AB15" s="418" t="str">
        <f>AB163</f>
        <v>まんのうクラブ</v>
      </c>
      <c r="AC15" s="418"/>
      <c r="AD15" s="418"/>
      <c r="AE15" s="418"/>
      <c r="AF15" s="418"/>
      <c r="AG15" s="418"/>
      <c r="AH15" s="418"/>
      <c r="AI15" s="419"/>
      <c r="AJ15" s="282" t="str">
        <f>S259</f>
        <v>眞部里咲</v>
      </c>
      <c r="AK15" s="279" t="str">
        <f>AA259</f>
        <v>おりぃぶ</v>
      </c>
      <c r="AL15" s="283"/>
      <c r="AM15" s="416" t="str">
        <f>S343</f>
        <v>山口めぐみ</v>
      </c>
      <c r="AN15" s="417"/>
      <c r="AO15" s="417"/>
      <c r="AP15" s="417"/>
      <c r="AQ15" s="417"/>
      <c r="AR15" s="417"/>
      <c r="AS15" s="418" t="str">
        <f>AA343</f>
        <v>円座体協</v>
      </c>
      <c r="AT15" s="418"/>
      <c r="AU15" s="418"/>
      <c r="AV15" s="418"/>
      <c r="AW15" s="418"/>
      <c r="AX15" s="418"/>
      <c r="AY15" s="418"/>
      <c r="AZ15" s="419"/>
    </row>
    <row r="16" spans="2:84" s="121" customFormat="1" ht="15" customHeight="1" x14ac:dyDescent="0.15">
      <c r="B16" s="139"/>
      <c r="C16" s="140"/>
      <c r="D16" s="140"/>
      <c r="E16" s="141"/>
      <c r="F16" s="142"/>
      <c r="G16" s="139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3"/>
      <c r="U16" s="142"/>
      <c r="V16" s="139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290"/>
      <c r="AK16" s="140"/>
      <c r="AL16" s="291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3"/>
    </row>
    <row r="17" spans="1:67" s="121" customFormat="1" ht="15" customHeight="1" x14ac:dyDescent="0.2">
      <c r="B17" s="127"/>
      <c r="C17" s="128"/>
      <c r="D17" s="128"/>
      <c r="E17" s="129"/>
      <c r="F17" s="125"/>
      <c r="G17" s="130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31"/>
      <c r="U17" s="125"/>
      <c r="V17" s="130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286"/>
      <c r="AK17" s="125"/>
      <c r="AL17" s="287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31"/>
    </row>
    <row r="18" spans="1:67" s="121" customFormat="1" ht="15" customHeight="1" x14ac:dyDescent="0.2">
      <c r="B18" s="127"/>
      <c r="C18" s="128"/>
      <c r="D18" s="128"/>
      <c r="E18" s="129"/>
      <c r="F18" s="125"/>
      <c r="G18" s="130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31"/>
      <c r="U18" s="125"/>
      <c r="V18" s="130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286"/>
      <c r="AK18" s="125"/>
      <c r="AL18" s="287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31"/>
    </row>
    <row r="19" spans="1:67" s="121" customFormat="1" ht="15" customHeight="1" x14ac:dyDescent="0.2">
      <c r="B19" s="127"/>
      <c r="C19" s="128"/>
      <c r="D19" s="128"/>
      <c r="E19" s="129"/>
      <c r="F19" s="125"/>
      <c r="G19" s="130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31"/>
      <c r="U19" s="125"/>
      <c r="V19" s="130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286"/>
      <c r="AK19" s="125"/>
      <c r="AL19" s="287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31"/>
    </row>
    <row r="20" spans="1:67" s="121" customFormat="1" ht="15" customHeight="1" x14ac:dyDescent="0.2">
      <c r="B20" s="127"/>
      <c r="C20" s="128"/>
      <c r="D20" s="128"/>
      <c r="E20" s="129"/>
      <c r="F20" s="125"/>
      <c r="G20" s="130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31"/>
      <c r="U20" s="125"/>
      <c r="V20" s="130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286"/>
      <c r="AK20" s="125"/>
      <c r="AL20" s="287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31"/>
    </row>
    <row r="21" spans="1:67" s="121" customFormat="1" ht="15" customHeight="1" x14ac:dyDescent="0.2">
      <c r="B21" s="144"/>
      <c r="C21" s="145"/>
      <c r="D21" s="145"/>
      <c r="E21" s="146"/>
      <c r="F21" s="125"/>
      <c r="G21" s="135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7"/>
      <c r="U21" s="125"/>
      <c r="V21" s="135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288"/>
      <c r="AK21" s="136"/>
      <c r="AL21" s="289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</row>
    <row r="23" spans="1:67" ht="30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</row>
    <row r="24" spans="1:67" ht="30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</row>
    <row r="25" spans="1:67" ht="30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</row>
    <row r="26" spans="1:67" ht="30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</row>
    <row r="27" spans="1:67" ht="30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</row>
    <row r="28" spans="1:67" ht="30" customHeight="1" thickBot="1" x14ac:dyDescent="0.25">
      <c r="A28" s="281"/>
      <c r="B28" s="281" t="s">
        <v>440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</row>
    <row r="29" spans="1:67" ht="1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</row>
    <row r="30" spans="1:67" ht="30" customHeight="1" x14ac:dyDescent="0.2">
      <c r="A30" s="26"/>
      <c r="B30" s="50"/>
      <c r="C30" s="51"/>
      <c r="D30" s="546"/>
      <c r="E30" s="546"/>
      <c r="F30" s="546"/>
      <c r="G30" s="546"/>
      <c r="H30" s="14"/>
      <c r="I30" s="14"/>
      <c r="J30" s="14"/>
      <c r="K30" s="14"/>
      <c r="L30" s="14"/>
      <c r="M30" s="14"/>
      <c r="N30" s="14"/>
      <c r="O30" s="14"/>
      <c r="P30" s="14"/>
      <c r="Q30" s="21"/>
      <c r="R30" s="18"/>
      <c r="S30" s="18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</row>
    <row r="31" spans="1:67" ht="12.9" customHeight="1" thickBot="1" x14ac:dyDescent="0.25">
      <c r="B31" s="22" t="s">
        <v>194</v>
      </c>
      <c r="C31" s="23" t="s">
        <v>381</v>
      </c>
      <c r="D31" s="587" t="s">
        <v>27</v>
      </c>
      <c r="E31" s="588"/>
      <c r="F31" s="588"/>
      <c r="G31" s="589"/>
      <c r="H31" s="310"/>
      <c r="I31" s="18"/>
      <c r="J31" s="18"/>
      <c r="K31" s="18"/>
      <c r="L31" s="18"/>
      <c r="M31" s="18"/>
      <c r="N31" s="18"/>
      <c r="O31" s="18"/>
      <c r="P31" s="18"/>
      <c r="Q31" s="18"/>
      <c r="AL31" s="552" t="s">
        <v>15</v>
      </c>
      <c r="AM31" s="552"/>
      <c r="AN31" s="552"/>
      <c r="AO31" s="552"/>
      <c r="AP31" s="552"/>
      <c r="AQ31" s="552"/>
      <c r="AR31" s="552"/>
      <c r="AS31" s="552"/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</row>
    <row r="32" spans="1:67" ht="12.9" customHeight="1" thickTop="1" thickBot="1" x14ac:dyDescent="0.25">
      <c r="B32" s="12" t="s">
        <v>193</v>
      </c>
      <c r="C32" s="13" t="s">
        <v>382</v>
      </c>
      <c r="D32" s="587"/>
      <c r="E32" s="588"/>
      <c r="F32" s="588"/>
      <c r="G32" s="589"/>
      <c r="H32" s="340"/>
      <c r="I32" s="303"/>
      <c r="J32" s="303"/>
      <c r="K32" s="303"/>
      <c r="L32" s="303">
        <v>15</v>
      </c>
      <c r="M32" s="304">
        <v>15</v>
      </c>
      <c r="N32" s="18"/>
      <c r="O32" s="18"/>
      <c r="P32" s="18"/>
      <c r="Q32" s="18"/>
      <c r="AK32" s="84"/>
      <c r="AL32" s="552"/>
      <c r="AM32" s="552"/>
      <c r="AN32" s="552"/>
      <c r="AO32" s="552"/>
      <c r="AP32" s="552"/>
      <c r="AQ32" s="552"/>
      <c r="AR32" s="552"/>
      <c r="AS32" s="552"/>
      <c r="AT32" s="552"/>
      <c r="AU32" s="552"/>
      <c r="AV32" s="552"/>
      <c r="AW32" s="552"/>
      <c r="AX32" s="552"/>
      <c r="AY32" s="552"/>
      <c r="AZ32" s="552"/>
      <c r="BA32" s="552"/>
      <c r="BB32" s="552"/>
      <c r="BC32" s="552"/>
      <c r="BD32" s="552"/>
      <c r="BE32" s="552"/>
    </row>
    <row r="33" spans="1:68" ht="12.9" customHeight="1" thickTop="1" thickBot="1" x14ac:dyDescent="0.25">
      <c r="B33" s="27" t="s">
        <v>196</v>
      </c>
      <c r="C33" s="28" t="s">
        <v>195</v>
      </c>
      <c r="D33" s="548" t="s">
        <v>24</v>
      </c>
      <c r="E33" s="543"/>
      <c r="F33" s="543"/>
      <c r="G33" s="544"/>
      <c r="H33" s="305"/>
      <c r="I33" s="306"/>
      <c r="J33" s="306"/>
      <c r="K33" s="21"/>
      <c r="L33" s="21">
        <v>9</v>
      </c>
      <c r="M33" s="329">
        <v>4</v>
      </c>
      <c r="N33" s="21"/>
      <c r="O33" s="21"/>
      <c r="P33" s="21"/>
      <c r="Q33" s="21"/>
      <c r="R33" s="24"/>
      <c r="S33" s="25"/>
      <c r="T33" s="26"/>
      <c r="U33" s="26"/>
      <c r="V33" s="26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K33" s="84"/>
      <c r="AL33" s="552"/>
      <c r="AM33" s="552"/>
      <c r="AN33" s="552"/>
      <c r="AO33" s="552"/>
      <c r="AP33" s="552"/>
      <c r="AQ33" s="552"/>
      <c r="AR33" s="552"/>
      <c r="AS33" s="552"/>
      <c r="AT33" s="552"/>
      <c r="AU33" s="552"/>
      <c r="AV33" s="552"/>
      <c r="AW33" s="552"/>
      <c r="AX33" s="552"/>
      <c r="AY33" s="552"/>
      <c r="AZ33" s="552"/>
      <c r="BA33" s="552"/>
      <c r="BB33" s="552"/>
      <c r="BC33" s="552"/>
      <c r="BD33" s="552"/>
      <c r="BE33" s="552"/>
    </row>
    <row r="34" spans="1:68" ht="12.9" customHeight="1" thickTop="1" thickBot="1" x14ac:dyDescent="0.25">
      <c r="B34" s="30" t="s">
        <v>191</v>
      </c>
      <c r="C34" s="31" t="s">
        <v>59</v>
      </c>
      <c r="D34" s="549"/>
      <c r="E34" s="550"/>
      <c r="F34" s="550"/>
      <c r="G34" s="551"/>
      <c r="H34" s="316"/>
      <c r="I34" s="308">
        <v>12</v>
      </c>
      <c r="J34" s="309">
        <v>11</v>
      </c>
      <c r="K34" s="306"/>
      <c r="L34" s="306"/>
      <c r="M34" s="307"/>
      <c r="N34" s="303"/>
      <c r="O34" s="304"/>
      <c r="P34" s="21"/>
      <c r="Q34" s="21"/>
      <c r="R34" s="21"/>
      <c r="S34" s="557"/>
      <c r="T34" s="557"/>
      <c r="U34" s="557"/>
      <c r="V34" s="557"/>
      <c r="W34" s="557"/>
      <c r="X34" s="558"/>
      <c r="Y34" s="558"/>
      <c r="Z34" s="558"/>
      <c r="AA34" s="558"/>
      <c r="AB34" s="558"/>
      <c r="AC34" s="558"/>
      <c r="AD34" s="558"/>
      <c r="AE34" s="558"/>
      <c r="AF34" s="558"/>
      <c r="AG34" s="558"/>
      <c r="AH34" s="558"/>
      <c r="AI34" s="558"/>
      <c r="AJ34" s="65"/>
      <c r="AL34" s="552"/>
      <c r="AM34" s="552"/>
      <c r="AN34" s="552"/>
      <c r="AO34" s="552"/>
      <c r="AP34" s="552"/>
      <c r="AQ34" s="552"/>
      <c r="AR34" s="552"/>
      <c r="AS34" s="552"/>
      <c r="AT34" s="552"/>
      <c r="AU34" s="552"/>
      <c r="AV34" s="552"/>
      <c r="AW34" s="552"/>
      <c r="AX34" s="552"/>
      <c r="AY34" s="552"/>
      <c r="AZ34" s="552"/>
      <c r="BA34" s="552"/>
      <c r="BB34" s="552"/>
      <c r="BC34" s="552"/>
      <c r="BD34" s="552"/>
      <c r="BE34" s="552"/>
    </row>
    <row r="35" spans="1:68" ht="12.9" customHeight="1" thickTop="1" thickBot="1" x14ac:dyDescent="0.25">
      <c r="B35" s="22" t="s">
        <v>153</v>
      </c>
      <c r="C35" s="23" t="s">
        <v>346</v>
      </c>
      <c r="D35" s="542" t="s">
        <v>7</v>
      </c>
      <c r="E35" s="543"/>
      <c r="F35" s="543"/>
      <c r="G35" s="544"/>
      <c r="H35" s="318"/>
      <c r="I35" s="319">
        <v>15</v>
      </c>
      <c r="J35" s="320">
        <v>15</v>
      </c>
      <c r="K35" s="311"/>
      <c r="L35" s="311"/>
      <c r="M35" s="311"/>
      <c r="N35" s="21"/>
      <c r="O35" s="329"/>
      <c r="P35" s="21"/>
      <c r="Q35" s="21"/>
      <c r="R35" s="21"/>
      <c r="S35" s="233" t="s">
        <v>14</v>
      </c>
      <c r="T35" s="94"/>
      <c r="U35" s="94"/>
      <c r="V35" s="94"/>
      <c r="W35" s="94"/>
      <c r="X35" s="91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1"/>
      <c r="AJ35" s="48"/>
      <c r="AL35" s="556" t="s">
        <v>9</v>
      </c>
      <c r="AM35" s="556"/>
      <c r="AN35" s="556"/>
      <c r="AO35" s="556"/>
      <c r="AP35" s="556"/>
      <c r="AQ35" s="556"/>
      <c r="AR35" s="556"/>
      <c r="AS35" s="556"/>
      <c r="AT35" s="556"/>
      <c r="AU35" s="556"/>
      <c r="AV35" s="556"/>
      <c r="AW35" s="556"/>
      <c r="AX35" s="556"/>
      <c r="AY35" s="556"/>
      <c r="AZ35" s="556"/>
      <c r="BA35" s="556"/>
      <c r="BB35" s="556"/>
      <c r="BC35" s="556"/>
      <c r="BD35" s="556"/>
      <c r="BE35" s="556"/>
    </row>
    <row r="36" spans="1:68" ht="12.9" customHeight="1" thickTop="1" thickBot="1" x14ac:dyDescent="0.2">
      <c r="B36" s="12" t="s">
        <v>152</v>
      </c>
      <c r="C36" s="13" t="s">
        <v>346</v>
      </c>
      <c r="D36" s="545"/>
      <c r="E36" s="546"/>
      <c r="F36" s="546"/>
      <c r="G36" s="547"/>
      <c r="H36" s="313"/>
      <c r="I36" s="313"/>
      <c r="J36" s="313"/>
      <c r="K36" s="21"/>
      <c r="L36" s="21"/>
      <c r="M36" s="21">
        <v>14</v>
      </c>
      <c r="N36" s="21">
        <v>15</v>
      </c>
      <c r="O36" s="329">
        <v>15</v>
      </c>
      <c r="P36" s="415"/>
      <c r="Q36" s="319"/>
      <c r="R36" s="354"/>
      <c r="S36" s="656" t="str">
        <f>B31</f>
        <v>松村直樹</v>
      </c>
      <c r="T36" s="657"/>
      <c r="U36" s="657"/>
      <c r="V36" s="657"/>
      <c r="W36" s="657"/>
      <c r="X36" s="657"/>
      <c r="Y36" s="657"/>
      <c r="Z36" s="657"/>
      <c r="AA36" s="658" t="str">
        <f>C31</f>
        <v>PLAYERS CLUB</v>
      </c>
      <c r="AB36" s="657"/>
      <c r="AC36" s="657"/>
      <c r="AD36" s="657"/>
      <c r="AE36" s="657"/>
      <c r="AF36" s="657"/>
      <c r="AG36" s="657"/>
      <c r="AH36" s="657"/>
      <c r="AI36" s="657"/>
      <c r="AJ36" s="659"/>
      <c r="AL36" s="556"/>
      <c r="AM36" s="556"/>
      <c r="AN36" s="556"/>
      <c r="AO36" s="556"/>
      <c r="AP36" s="556"/>
      <c r="AQ36" s="556"/>
      <c r="AR36" s="556"/>
      <c r="AS36" s="556"/>
      <c r="AT36" s="556"/>
      <c r="AU36" s="556"/>
      <c r="AV36" s="556"/>
      <c r="AW36" s="556"/>
      <c r="AX36" s="556"/>
      <c r="AY36" s="556"/>
      <c r="AZ36" s="556"/>
      <c r="BA36" s="556"/>
      <c r="BB36" s="556"/>
      <c r="BC36" s="556"/>
      <c r="BD36" s="556"/>
      <c r="BE36" s="556"/>
    </row>
    <row r="37" spans="1:68" ht="12.9" customHeight="1" thickTop="1" thickBot="1" x14ac:dyDescent="0.25">
      <c r="B37" s="32" t="s">
        <v>288</v>
      </c>
      <c r="C37" s="33" t="s">
        <v>344</v>
      </c>
      <c r="D37" s="542" t="s">
        <v>25</v>
      </c>
      <c r="E37" s="543"/>
      <c r="F37" s="543"/>
      <c r="G37" s="544"/>
      <c r="H37" s="332"/>
      <c r="I37" s="313"/>
      <c r="J37" s="313"/>
      <c r="K37" s="21"/>
      <c r="L37" s="21"/>
      <c r="M37" s="21">
        <v>15</v>
      </c>
      <c r="N37" s="21">
        <v>8</v>
      </c>
      <c r="O37" s="45">
        <v>10</v>
      </c>
      <c r="P37" s="21"/>
      <c r="Q37" s="21"/>
      <c r="R37" s="45"/>
      <c r="S37" s="663" t="str">
        <f>B32</f>
        <v>松村咲希</v>
      </c>
      <c r="T37" s="661"/>
      <c r="U37" s="661"/>
      <c r="V37" s="661"/>
      <c r="W37" s="661"/>
      <c r="X37" s="661"/>
      <c r="Y37" s="661"/>
      <c r="Z37" s="661"/>
      <c r="AA37" s="660" t="str">
        <f>C32</f>
        <v>香川県中体連ﾊﾞﾄﾞﾐﾝﾄﾝ指導者部会</v>
      </c>
      <c r="AB37" s="661"/>
      <c r="AC37" s="661"/>
      <c r="AD37" s="661"/>
      <c r="AE37" s="661"/>
      <c r="AF37" s="661"/>
      <c r="AG37" s="661"/>
      <c r="AH37" s="661"/>
      <c r="AI37" s="661"/>
      <c r="AJ37" s="662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</row>
    <row r="38" spans="1:68" ht="12.9" customHeight="1" thickTop="1" thickBot="1" x14ac:dyDescent="0.25">
      <c r="B38" s="52" t="s">
        <v>287</v>
      </c>
      <c r="C38" s="53" t="s">
        <v>344</v>
      </c>
      <c r="D38" s="545"/>
      <c r="E38" s="546"/>
      <c r="F38" s="546"/>
      <c r="G38" s="547"/>
      <c r="H38" s="302"/>
      <c r="I38" s="303">
        <v>15</v>
      </c>
      <c r="J38" s="304">
        <v>15</v>
      </c>
      <c r="K38" s="306"/>
      <c r="L38" s="306"/>
      <c r="M38" s="306"/>
      <c r="N38" s="10"/>
      <c r="O38" s="321"/>
      <c r="P38" s="10"/>
      <c r="Q38" s="10"/>
      <c r="R38" s="21"/>
      <c r="S38" s="234" t="s">
        <v>13</v>
      </c>
      <c r="T38" s="93"/>
      <c r="U38" s="93"/>
      <c r="V38" s="93"/>
      <c r="W38" s="93"/>
      <c r="X38" s="93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47"/>
      <c r="AJ38" s="48"/>
      <c r="AL38" s="455" t="s">
        <v>32</v>
      </c>
      <c r="AM38" s="455"/>
      <c r="AN38" s="455"/>
      <c r="AO38" s="455"/>
      <c r="AP38" s="455"/>
      <c r="AQ38" s="455"/>
      <c r="AR38" s="455"/>
      <c r="AS38" s="455"/>
      <c r="AT38" s="455"/>
      <c r="AU38" s="455"/>
      <c r="AV38" s="455"/>
      <c r="AW38" s="455"/>
      <c r="AX38" s="455"/>
      <c r="AY38" s="455"/>
      <c r="AZ38" s="455"/>
      <c r="BA38" s="455"/>
      <c r="BB38" s="455"/>
      <c r="BC38" s="455"/>
      <c r="BD38" s="455"/>
      <c r="BE38" s="455"/>
    </row>
    <row r="39" spans="1:68" ht="12.9" customHeight="1" thickTop="1" x14ac:dyDescent="0.15">
      <c r="B39" s="22" t="s">
        <v>259</v>
      </c>
      <c r="C39" s="23" t="s">
        <v>344</v>
      </c>
      <c r="D39" s="548" t="s">
        <v>8</v>
      </c>
      <c r="E39" s="543"/>
      <c r="F39" s="543"/>
      <c r="G39" s="544"/>
      <c r="H39" s="305"/>
      <c r="I39" s="306">
        <v>8</v>
      </c>
      <c r="J39" s="307">
        <v>13</v>
      </c>
      <c r="K39" s="308">
        <v>15</v>
      </c>
      <c r="L39" s="308">
        <v>11</v>
      </c>
      <c r="M39" s="309">
        <v>10</v>
      </c>
      <c r="N39" s="322"/>
      <c r="O39" s="323"/>
      <c r="P39" s="10"/>
      <c r="Q39" s="10"/>
      <c r="R39" s="21"/>
      <c r="S39" s="568" t="str">
        <f>B41</f>
        <v>平井晴翔</v>
      </c>
      <c r="T39" s="569"/>
      <c r="U39" s="569"/>
      <c r="V39" s="569"/>
      <c r="W39" s="569"/>
      <c r="X39" s="569"/>
      <c r="Y39" s="569"/>
      <c r="Z39" s="569"/>
      <c r="AA39" s="570" t="str">
        <f>C41</f>
        <v>ベルックス</v>
      </c>
      <c r="AB39" s="569"/>
      <c r="AC39" s="569"/>
      <c r="AD39" s="569"/>
      <c r="AE39" s="569"/>
      <c r="AF39" s="569"/>
      <c r="AG39" s="569"/>
      <c r="AH39" s="569"/>
      <c r="AI39" s="569"/>
      <c r="AJ39" s="654"/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455"/>
      <c r="AY39" s="455"/>
      <c r="AZ39" s="455"/>
      <c r="BA39" s="455"/>
      <c r="BB39" s="455"/>
      <c r="BC39" s="455"/>
      <c r="BD39" s="455"/>
      <c r="BE39" s="455"/>
    </row>
    <row r="40" spans="1:68" ht="12.9" customHeight="1" thickBot="1" x14ac:dyDescent="0.25">
      <c r="B40" s="12" t="s">
        <v>258</v>
      </c>
      <c r="C40" s="13" t="s">
        <v>344</v>
      </c>
      <c r="D40" s="549"/>
      <c r="E40" s="550"/>
      <c r="F40" s="550"/>
      <c r="G40" s="551"/>
      <c r="H40" s="316"/>
      <c r="I40" s="308"/>
      <c r="J40" s="308"/>
      <c r="K40" s="21">
        <v>8</v>
      </c>
      <c r="L40" s="21">
        <v>15</v>
      </c>
      <c r="M40" s="329">
        <v>15</v>
      </c>
      <c r="N40" s="10"/>
      <c r="O40" s="10"/>
      <c r="P40" s="10"/>
      <c r="Q40" s="10"/>
      <c r="R40" s="21"/>
      <c r="S40" s="571" t="str">
        <f>B42</f>
        <v>永井日南乃</v>
      </c>
      <c r="T40" s="572"/>
      <c r="U40" s="572"/>
      <c r="V40" s="572"/>
      <c r="W40" s="572"/>
      <c r="X40" s="572"/>
      <c r="Y40" s="572"/>
      <c r="Z40" s="572"/>
      <c r="AA40" s="573" t="str">
        <f>C42</f>
        <v>ベルックス</v>
      </c>
      <c r="AB40" s="572"/>
      <c r="AC40" s="572"/>
      <c r="AD40" s="572"/>
      <c r="AE40" s="572"/>
      <c r="AF40" s="572"/>
      <c r="AG40" s="572"/>
      <c r="AH40" s="572"/>
      <c r="AI40" s="572"/>
      <c r="AJ40" s="655"/>
      <c r="AL40" s="455" t="s">
        <v>428</v>
      </c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BB40" s="455"/>
      <c r="BC40" s="455"/>
      <c r="BD40" s="455"/>
      <c r="BE40" s="455"/>
    </row>
    <row r="41" spans="1:68" ht="12.9" customHeight="1" thickTop="1" thickBot="1" x14ac:dyDescent="0.25">
      <c r="B41" s="32" t="s">
        <v>176</v>
      </c>
      <c r="C41" s="33" t="s">
        <v>345</v>
      </c>
      <c r="D41" s="542" t="s">
        <v>26</v>
      </c>
      <c r="E41" s="543"/>
      <c r="F41" s="543"/>
      <c r="G41" s="544"/>
      <c r="H41" s="318"/>
      <c r="I41" s="319"/>
      <c r="J41" s="319"/>
      <c r="K41" s="319"/>
      <c r="L41" s="319"/>
      <c r="M41" s="320"/>
      <c r="N41" s="10"/>
      <c r="O41" s="10"/>
      <c r="P41" s="10"/>
      <c r="Q41" s="10"/>
      <c r="R41" s="15"/>
      <c r="S41" s="21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55"/>
      <c r="AX41" s="455"/>
      <c r="AY41" s="455"/>
      <c r="AZ41" s="455"/>
      <c r="BA41" s="455"/>
      <c r="BB41" s="455"/>
      <c r="BC41" s="455"/>
      <c r="BD41" s="455"/>
      <c r="BE41" s="455"/>
    </row>
    <row r="42" spans="1:68" ht="12.9" customHeight="1" thickTop="1" x14ac:dyDescent="0.2">
      <c r="B42" s="52" t="s">
        <v>175</v>
      </c>
      <c r="C42" s="53" t="s">
        <v>345</v>
      </c>
      <c r="D42" s="545"/>
      <c r="E42" s="546"/>
      <c r="F42" s="546"/>
      <c r="G42" s="547"/>
      <c r="H42" s="21"/>
      <c r="I42" s="21"/>
      <c r="J42" s="21"/>
      <c r="K42" s="313"/>
      <c r="L42" s="313"/>
      <c r="M42" s="313"/>
      <c r="N42" s="10"/>
      <c r="O42" s="10"/>
      <c r="P42" s="15"/>
      <c r="Q42" s="21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68" ht="102" customHeight="1" thickBot="1" x14ac:dyDescent="0.25">
      <c r="B43" s="61"/>
      <c r="C43" s="49"/>
      <c r="D43" s="66"/>
      <c r="E43" s="66"/>
      <c r="F43" s="66"/>
      <c r="G43" s="66"/>
      <c r="H43" s="14"/>
      <c r="I43" s="14"/>
      <c r="J43" s="14"/>
      <c r="K43" s="64"/>
      <c r="L43" s="64"/>
      <c r="M43" s="64"/>
      <c r="N43" s="15"/>
      <c r="O43" s="15"/>
      <c r="P43" s="15"/>
      <c r="Q43" s="21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</row>
    <row r="44" spans="1:68" ht="10.95" customHeight="1" x14ac:dyDescent="0.15">
      <c r="A44" s="82"/>
      <c r="B44" s="538" t="s">
        <v>38</v>
      </c>
      <c r="C44" s="585"/>
      <c r="D44" s="525" t="str">
        <f>B46</f>
        <v>早嶋雄太</v>
      </c>
      <c r="E44" s="526"/>
      <c r="F44" s="526"/>
      <c r="G44" s="527"/>
      <c r="H44" s="528" t="str">
        <f>B49</f>
        <v>八束勇平</v>
      </c>
      <c r="I44" s="526"/>
      <c r="J44" s="526"/>
      <c r="K44" s="527"/>
      <c r="L44" s="528" t="str">
        <f>B52</f>
        <v>権田光輔</v>
      </c>
      <c r="M44" s="526"/>
      <c r="N44" s="526"/>
      <c r="O44" s="527"/>
      <c r="P44" s="528" t="str">
        <f>B55</f>
        <v>谷本啓彰</v>
      </c>
      <c r="Q44" s="526"/>
      <c r="R44" s="526"/>
      <c r="S44" s="541"/>
      <c r="T44" s="446" t="s">
        <v>4</v>
      </c>
      <c r="U44" s="447"/>
      <c r="V44" s="447"/>
      <c r="W44" s="448"/>
      <c r="X44" s="149"/>
      <c r="Y44" s="449" t="s">
        <v>21</v>
      </c>
      <c r="Z44" s="450"/>
      <c r="AA44" s="449" t="s">
        <v>20</v>
      </c>
      <c r="AB44" s="451"/>
      <c r="AC44" s="450"/>
      <c r="AD44" s="452" t="s">
        <v>19</v>
      </c>
      <c r="AE44" s="453"/>
      <c r="AF44" s="454"/>
      <c r="AG44" s="149"/>
      <c r="AH44" s="149"/>
      <c r="AJ44" s="537" t="s">
        <v>33</v>
      </c>
      <c r="AK44" s="585"/>
      <c r="AL44" s="525" t="str">
        <f>AJ46</f>
        <v>白石昂大</v>
      </c>
      <c r="AM44" s="526"/>
      <c r="AN44" s="526"/>
      <c r="AO44" s="527"/>
      <c r="AP44" s="528" t="str">
        <f>AJ49</f>
        <v>平井晴翔</v>
      </c>
      <c r="AQ44" s="526"/>
      <c r="AR44" s="526"/>
      <c r="AS44" s="527"/>
      <c r="AT44" s="528" t="str">
        <f>AJ52</f>
        <v>小田成晃</v>
      </c>
      <c r="AU44" s="526"/>
      <c r="AV44" s="526"/>
      <c r="AW44" s="527"/>
      <c r="AX44" s="528" t="str">
        <f>AJ55</f>
        <v>高木達也</v>
      </c>
      <c r="AY44" s="526"/>
      <c r="AZ44" s="526"/>
      <c r="BA44" s="541"/>
      <c r="BB44" s="446" t="s">
        <v>4</v>
      </c>
      <c r="BC44" s="447"/>
      <c r="BD44" s="447"/>
      <c r="BE44" s="448"/>
      <c r="BF44" s="149"/>
      <c r="BG44" s="449" t="s">
        <v>21</v>
      </c>
      <c r="BH44" s="450"/>
      <c r="BI44" s="449" t="s">
        <v>20</v>
      </c>
      <c r="BJ44" s="451"/>
      <c r="BK44" s="450"/>
      <c r="BL44" s="452" t="s">
        <v>19</v>
      </c>
      <c r="BM44" s="453"/>
      <c r="BN44" s="454"/>
      <c r="BO44" s="149"/>
      <c r="BP44" s="149"/>
    </row>
    <row r="45" spans="1:68" ht="10.95" customHeight="1" thickBot="1" x14ac:dyDescent="0.2">
      <c r="A45" s="82"/>
      <c r="B45" s="581"/>
      <c r="C45" s="586"/>
      <c r="D45" s="506" t="str">
        <f>B47</f>
        <v>中川亜沙美</v>
      </c>
      <c r="E45" s="507"/>
      <c r="F45" s="507"/>
      <c r="G45" s="508"/>
      <c r="H45" s="509" t="str">
        <f>B50</f>
        <v>奥田友美</v>
      </c>
      <c r="I45" s="507"/>
      <c r="J45" s="507"/>
      <c r="K45" s="508"/>
      <c r="L45" s="509" t="str">
        <f>B53</f>
        <v>星加実玖</v>
      </c>
      <c r="M45" s="507"/>
      <c r="N45" s="507"/>
      <c r="O45" s="508"/>
      <c r="P45" s="509" t="str">
        <f>B56</f>
        <v>宮本花梨</v>
      </c>
      <c r="Q45" s="507"/>
      <c r="R45" s="507"/>
      <c r="S45" s="536"/>
      <c r="T45" s="434" t="s">
        <v>3</v>
      </c>
      <c r="U45" s="435"/>
      <c r="V45" s="435"/>
      <c r="W45" s="436"/>
      <c r="X45" s="149"/>
      <c r="Y45" s="193" t="s">
        <v>18</v>
      </c>
      <c r="Z45" s="192" t="s">
        <v>1</v>
      </c>
      <c r="AA45" s="193" t="s">
        <v>22</v>
      </c>
      <c r="AB45" s="192" t="s">
        <v>17</v>
      </c>
      <c r="AC45" s="191" t="s">
        <v>16</v>
      </c>
      <c r="AD45" s="192" t="s">
        <v>22</v>
      </c>
      <c r="AE45" s="192" t="s">
        <v>17</v>
      </c>
      <c r="AF45" s="191" t="s">
        <v>16</v>
      </c>
      <c r="AG45" s="149"/>
      <c r="AH45" s="149"/>
      <c r="AJ45" s="580"/>
      <c r="AK45" s="586"/>
      <c r="AL45" s="506" t="str">
        <f>AJ47</f>
        <v>川上美優</v>
      </c>
      <c r="AM45" s="507"/>
      <c r="AN45" s="507"/>
      <c r="AO45" s="508"/>
      <c r="AP45" s="509" t="str">
        <f>AJ50</f>
        <v>永井日南乃</v>
      </c>
      <c r="AQ45" s="507"/>
      <c r="AR45" s="507"/>
      <c r="AS45" s="508"/>
      <c r="AT45" s="509" t="str">
        <f>AJ53</f>
        <v>早嶋茉奈実</v>
      </c>
      <c r="AU45" s="507"/>
      <c r="AV45" s="507"/>
      <c r="AW45" s="508"/>
      <c r="AX45" s="509" t="str">
        <f>AJ56</f>
        <v>権田真佑佳</v>
      </c>
      <c r="AY45" s="507"/>
      <c r="AZ45" s="507"/>
      <c r="BA45" s="536"/>
      <c r="BB45" s="434" t="s">
        <v>3</v>
      </c>
      <c r="BC45" s="435"/>
      <c r="BD45" s="435"/>
      <c r="BE45" s="436"/>
      <c r="BF45" s="149"/>
      <c r="BG45" s="193" t="s">
        <v>18</v>
      </c>
      <c r="BH45" s="192" t="s">
        <v>1</v>
      </c>
      <c r="BI45" s="193" t="s">
        <v>22</v>
      </c>
      <c r="BJ45" s="192" t="s">
        <v>17</v>
      </c>
      <c r="BK45" s="191" t="s">
        <v>16</v>
      </c>
      <c r="BL45" s="192" t="s">
        <v>22</v>
      </c>
      <c r="BM45" s="192" t="s">
        <v>17</v>
      </c>
      <c r="BN45" s="191" t="s">
        <v>16</v>
      </c>
      <c r="BO45" s="149"/>
      <c r="BP45" s="149"/>
    </row>
    <row r="46" spans="1:68" ht="12" customHeight="1" x14ac:dyDescent="0.15">
      <c r="A46" s="82"/>
      <c r="B46" s="235" t="s">
        <v>271</v>
      </c>
      <c r="C46" s="236" t="s">
        <v>270</v>
      </c>
      <c r="D46" s="501"/>
      <c r="E46" s="502"/>
      <c r="F46" s="502"/>
      <c r="G46" s="503"/>
      <c r="H46" s="278">
        <v>15</v>
      </c>
      <c r="I46" s="170" t="str">
        <f>IF(H46="","","-")</f>
        <v>-</v>
      </c>
      <c r="J46" s="177">
        <v>10</v>
      </c>
      <c r="K46" s="437" t="str">
        <f>IF(H46&lt;&gt;"",IF(H46&gt;J46,IF(H47&gt;J47,"○",IF(H48&gt;J48,"○","×")),IF(H47&gt;J47,IF(H48&gt;J48,"○","×"),"×")),"")</f>
        <v>○</v>
      </c>
      <c r="L46" s="150">
        <v>9</v>
      </c>
      <c r="M46" s="190" t="str">
        <f t="shared" ref="M46:M51" si="0">IF(L46="","","-")</f>
        <v>-</v>
      </c>
      <c r="N46" s="189">
        <v>15</v>
      </c>
      <c r="O46" s="437" t="str">
        <f>IF(L46&lt;&gt;"",IF(L46&gt;N46,IF(L47&gt;N47,"○",IF(L48&gt;N48,"○","×")),IF(L47&gt;N47,IF(L48&gt;N48,"○","×"),"×")),"")</f>
        <v>×</v>
      </c>
      <c r="P46" s="220">
        <v>11</v>
      </c>
      <c r="Q46" s="190" t="str">
        <f t="shared" ref="Q46:Q54" si="1">IF(P46="","","-")</f>
        <v>-</v>
      </c>
      <c r="R46" s="177">
        <v>15</v>
      </c>
      <c r="S46" s="440" t="str">
        <f>IF(P46&lt;&gt;"",IF(P46&gt;R46,IF(P47&gt;R47,"○",IF(P48&gt;R48,"○","×")),IF(P47&gt;R47,IF(P48&gt;R48,"○","×"),"×")),"")</f>
        <v>×</v>
      </c>
      <c r="T46" s="441">
        <f>RANK(AG47,AG47:AG56)</f>
        <v>3</v>
      </c>
      <c r="U46" s="442"/>
      <c r="V46" s="442"/>
      <c r="W46" s="443"/>
      <c r="X46" s="149"/>
      <c r="Y46" s="216"/>
      <c r="Z46" s="212"/>
      <c r="AA46" s="195"/>
      <c r="AB46" s="194"/>
      <c r="AC46" s="218"/>
      <c r="AD46" s="212"/>
      <c r="AE46" s="212"/>
      <c r="AF46" s="211"/>
      <c r="AG46" s="149"/>
      <c r="AH46" s="149"/>
      <c r="AJ46" s="246" t="s">
        <v>153</v>
      </c>
      <c r="AK46" s="247" t="s">
        <v>346</v>
      </c>
      <c r="AL46" s="501"/>
      <c r="AM46" s="502"/>
      <c r="AN46" s="502"/>
      <c r="AO46" s="503"/>
      <c r="AP46" s="278">
        <v>14</v>
      </c>
      <c r="AQ46" s="170" t="str">
        <f>IF(AP46="","","-")</f>
        <v>-</v>
      </c>
      <c r="AR46" s="177">
        <v>15</v>
      </c>
      <c r="AS46" s="437" t="str">
        <f>IF(AP46&lt;&gt;"",IF(AP46&gt;AR46,IF(AP47&gt;AR47,"○",IF(AP48&gt;AR48,"○","×")),IF(AP47&gt;AR47,IF(AP48&gt;AR48,"○","×"),"×")),"")</f>
        <v>×</v>
      </c>
      <c r="AT46" s="150">
        <v>15</v>
      </c>
      <c r="AU46" s="190" t="str">
        <f t="shared" ref="AU46:AU51" si="2">IF(AT46="","","-")</f>
        <v>-</v>
      </c>
      <c r="AV46" s="189">
        <v>13</v>
      </c>
      <c r="AW46" s="437" t="str">
        <f>IF(AT46&lt;&gt;"",IF(AT46&gt;AV46,IF(AT47&gt;AV47,"○",IF(AT48&gt;AV48,"○","×")),IF(AT47&gt;AV47,IF(AT48&gt;AV48,"○","×"),"×")),"")</f>
        <v>○</v>
      </c>
      <c r="AX46" s="220">
        <v>15</v>
      </c>
      <c r="AY46" s="190" t="str">
        <f t="shared" ref="AY46:AY54" si="3">IF(AX46="","","-")</f>
        <v>-</v>
      </c>
      <c r="AZ46" s="177">
        <v>11</v>
      </c>
      <c r="BA46" s="440" t="str">
        <f>IF(AX46&lt;&gt;"",IF(AX46&gt;AZ46,IF(AX47&gt;AZ47,"○",IF(AX48&gt;AZ48,"○","×")),IF(AX47&gt;AZ47,IF(AX48&gt;AZ48,"○","×"),"×")),"")</f>
        <v>○</v>
      </c>
      <c r="BB46" s="441">
        <f>RANK(BO47,BO47:BO56)</f>
        <v>2</v>
      </c>
      <c r="BC46" s="442"/>
      <c r="BD46" s="442"/>
      <c r="BE46" s="443"/>
      <c r="BF46" s="149"/>
      <c r="BG46" s="216"/>
      <c r="BH46" s="212"/>
      <c r="BI46" s="195"/>
      <c r="BJ46" s="194"/>
      <c r="BK46" s="218"/>
      <c r="BL46" s="212"/>
      <c r="BM46" s="212"/>
      <c r="BN46" s="211"/>
      <c r="BO46" s="149"/>
      <c r="BP46" s="149"/>
    </row>
    <row r="47" spans="1:68" ht="12" customHeight="1" x14ac:dyDescent="0.15">
      <c r="A47" s="82"/>
      <c r="B47" s="235" t="s">
        <v>268</v>
      </c>
      <c r="C47" s="236" t="s">
        <v>64</v>
      </c>
      <c r="D47" s="504"/>
      <c r="E47" s="475"/>
      <c r="F47" s="475"/>
      <c r="G47" s="492"/>
      <c r="H47" s="278">
        <v>15</v>
      </c>
      <c r="I47" s="170" t="str">
        <f>IF(H47="","","-")</f>
        <v>-</v>
      </c>
      <c r="J47" s="188">
        <v>9</v>
      </c>
      <c r="K47" s="438"/>
      <c r="L47" s="150">
        <v>15</v>
      </c>
      <c r="M47" s="170" t="str">
        <f t="shared" si="0"/>
        <v>-</v>
      </c>
      <c r="N47" s="177">
        <v>10</v>
      </c>
      <c r="O47" s="438"/>
      <c r="P47" s="150">
        <v>10</v>
      </c>
      <c r="Q47" s="170" t="str">
        <f t="shared" si="1"/>
        <v>-</v>
      </c>
      <c r="R47" s="177">
        <v>15</v>
      </c>
      <c r="S47" s="429"/>
      <c r="T47" s="424"/>
      <c r="U47" s="425"/>
      <c r="V47" s="425"/>
      <c r="W47" s="426"/>
      <c r="X47" s="149"/>
      <c r="Y47" s="216">
        <f>COUNTIF(D46:S48,"○")</f>
        <v>1</v>
      </c>
      <c r="Z47" s="212">
        <f>COUNTIF(D46:S48,"×")</f>
        <v>2</v>
      </c>
      <c r="AA47" s="215">
        <f>(IF((D46&gt;F46),1,0))+(IF((D47&gt;F47),1,0))+(IF((D48&gt;F48),1,0))+(IF((H46&gt;J46),1,0))+(IF((H47&gt;J47),1,0))+(IF((H48&gt;J48),1,0))+(IF((L46&gt;N46),1,0))+(IF((L47&gt;N47),1,0))+(IF((L48&gt;N48),1,0))+(IF((P46&gt;R46),1,0))+(IF((P47&gt;R47),1,0))+(IF((P48&gt;R48),1,0))</f>
        <v>3</v>
      </c>
      <c r="AB47" s="214">
        <f>(IF((D46&lt;F46),1,0))+(IF((D47&lt;F47),1,0))+(IF((D48&lt;F48),1,0))+(IF((H46&lt;J46),1,0))+(IF((H47&lt;J47),1,0))+(IF((H48&lt;J48),1,0))+(IF((L46&lt;N46),1,0))+(IF((L47&lt;N47),1,0))+(IF((L48&lt;N48),1,0))+(IF((P46&lt;R46),1,0))+(IF((P47&lt;R47),1,0))+(IF((P48&lt;R48),1,0))</f>
        <v>4</v>
      </c>
      <c r="AC47" s="213">
        <f>AA47-AB47</f>
        <v>-1</v>
      </c>
      <c r="AD47" s="212">
        <f>SUM(D46:D48,H46:H48,L46:L48,P46:P48)</f>
        <v>83</v>
      </c>
      <c r="AE47" s="212">
        <f>SUM(F46:F48,J46:J48,N46:N48,R46:R48)</f>
        <v>89</v>
      </c>
      <c r="AF47" s="211">
        <f>AD47-AE47</f>
        <v>-6</v>
      </c>
      <c r="AG47" s="427">
        <f>(Y47-Z47)*1000+(AC47)*100+AF47</f>
        <v>-1106</v>
      </c>
      <c r="AH47" s="428"/>
      <c r="AJ47" s="246" t="s">
        <v>152</v>
      </c>
      <c r="AK47" s="247" t="s">
        <v>346</v>
      </c>
      <c r="AL47" s="504"/>
      <c r="AM47" s="475"/>
      <c r="AN47" s="475"/>
      <c r="AO47" s="492"/>
      <c r="AP47" s="278">
        <v>15</v>
      </c>
      <c r="AQ47" s="170" t="str">
        <f>IF(AP47="","","-")</f>
        <v>-</v>
      </c>
      <c r="AR47" s="188">
        <v>11</v>
      </c>
      <c r="AS47" s="438"/>
      <c r="AT47" s="150">
        <v>15</v>
      </c>
      <c r="AU47" s="170" t="str">
        <f t="shared" si="2"/>
        <v>-</v>
      </c>
      <c r="AV47" s="177">
        <v>7</v>
      </c>
      <c r="AW47" s="438"/>
      <c r="AX47" s="150">
        <v>15</v>
      </c>
      <c r="AY47" s="170" t="str">
        <f t="shared" si="3"/>
        <v>-</v>
      </c>
      <c r="AZ47" s="177">
        <v>13</v>
      </c>
      <c r="BA47" s="429"/>
      <c r="BB47" s="424"/>
      <c r="BC47" s="425"/>
      <c r="BD47" s="425"/>
      <c r="BE47" s="426"/>
      <c r="BF47" s="149"/>
      <c r="BG47" s="216">
        <f>COUNTIF(AL46:BA48,"○")</f>
        <v>2</v>
      </c>
      <c r="BH47" s="212">
        <f>COUNTIF(AL46:BA48,"×")</f>
        <v>1</v>
      </c>
      <c r="BI47" s="215">
        <f>(IF((AL46&gt;AN46),1,0))+(IF((AL47&gt;AN47),1,0))+(IF((AL48&gt;AN48),1,0))+(IF((AP46&gt;AR46),1,0))+(IF((AP47&gt;AR47),1,0))+(IF((AP48&gt;AR48),1,0))+(IF((AT46&gt;AV46),1,0))+(IF((AT47&gt;AV47),1,0))+(IF((AT48&gt;AV48),1,0))+(IF((AX46&gt;AZ46),1,0))+(IF((AX47&gt;AZ47),1,0))+(IF((AX48&gt;AZ48),1,0))</f>
        <v>5</v>
      </c>
      <c r="BJ47" s="214">
        <f>(IF((AL46&lt;AN46),1,0))+(IF((AL47&lt;AN47),1,0))+(IF((AL48&lt;AN48),1,0))+(IF((AP46&lt;AR46),1,0))+(IF((AP47&lt;AR47),1,0))+(IF((AP48&lt;AR48),1,0))+(IF((AT46&lt;AV46),1,0))+(IF((AT47&lt;AV47),1,0))+(IF((AT48&lt;AV48),1,0))+(IF((AX46&lt;AZ46),1,0))+(IF((AX47&lt;AZ47),1,0))+(IF((AX48&lt;AZ48),1,0))</f>
        <v>2</v>
      </c>
      <c r="BK47" s="213">
        <f>BI47-BJ47</f>
        <v>3</v>
      </c>
      <c r="BL47" s="212">
        <f>SUM(AL46:AL48,AP46:AP48,AT46:AT48,AX46:AX48)</f>
        <v>100</v>
      </c>
      <c r="BM47" s="212">
        <f>SUM(AN46:AN48,AR46:AR48,AV46:AV48,AZ46:AZ48)</f>
        <v>85</v>
      </c>
      <c r="BN47" s="211">
        <f>BL47-BM47</f>
        <v>15</v>
      </c>
      <c r="BO47" s="427">
        <f>(BG47-BH47)*1000+(BK47)*100+BN47</f>
        <v>1315</v>
      </c>
      <c r="BP47" s="428"/>
    </row>
    <row r="48" spans="1:68" ht="12" customHeight="1" x14ac:dyDescent="0.15">
      <c r="A48" s="82"/>
      <c r="B48" s="237"/>
      <c r="C48" s="238" t="s">
        <v>110</v>
      </c>
      <c r="D48" s="505"/>
      <c r="E48" s="494"/>
      <c r="F48" s="494"/>
      <c r="G48" s="495"/>
      <c r="H48" s="153"/>
      <c r="I48" s="170" t="str">
        <f>IF(H48="","","-")</f>
        <v/>
      </c>
      <c r="J48" s="184"/>
      <c r="K48" s="439"/>
      <c r="L48" s="153">
        <v>8</v>
      </c>
      <c r="M48" s="185" t="str">
        <f t="shared" si="0"/>
        <v>-</v>
      </c>
      <c r="N48" s="184">
        <v>15</v>
      </c>
      <c r="O48" s="438"/>
      <c r="P48" s="153"/>
      <c r="Q48" s="185" t="str">
        <f t="shared" si="1"/>
        <v/>
      </c>
      <c r="R48" s="184"/>
      <c r="S48" s="429"/>
      <c r="T48" s="97">
        <f>Y47</f>
        <v>1</v>
      </c>
      <c r="U48" s="98" t="s">
        <v>2</v>
      </c>
      <c r="V48" s="98">
        <f>Z47</f>
        <v>2</v>
      </c>
      <c r="W48" s="99" t="s">
        <v>1</v>
      </c>
      <c r="X48" s="149"/>
      <c r="Y48" s="216"/>
      <c r="Z48" s="212"/>
      <c r="AA48" s="216"/>
      <c r="AB48" s="212"/>
      <c r="AC48" s="211"/>
      <c r="AD48" s="212"/>
      <c r="AE48" s="212"/>
      <c r="AF48" s="211"/>
      <c r="AG48" s="151"/>
      <c r="AH48" s="217"/>
      <c r="AJ48" s="248"/>
      <c r="AK48" s="238" t="s">
        <v>341</v>
      </c>
      <c r="AL48" s="505"/>
      <c r="AM48" s="494"/>
      <c r="AN48" s="494"/>
      <c r="AO48" s="495"/>
      <c r="AP48" s="153">
        <v>11</v>
      </c>
      <c r="AQ48" s="170" t="str">
        <f>IF(AP48="","","-")</f>
        <v>-</v>
      </c>
      <c r="AR48" s="184">
        <v>15</v>
      </c>
      <c r="AS48" s="439"/>
      <c r="AT48" s="153"/>
      <c r="AU48" s="185" t="str">
        <f t="shared" si="2"/>
        <v/>
      </c>
      <c r="AV48" s="184"/>
      <c r="AW48" s="438"/>
      <c r="AX48" s="153"/>
      <c r="AY48" s="185" t="str">
        <f t="shared" si="3"/>
        <v/>
      </c>
      <c r="AZ48" s="184"/>
      <c r="BA48" s="429"/>
      <c r="BB48" s="97">
        <f>BG47</f>
        <v>2</v>
      </c>
      <c r="BC48" s="98" t="s">
        <v>2</v>
      </c>
      <c r="BD48" s="98">
        <f>BH47</f>
        <v>1</v>
      </c>
      <c r="BE48" s="99" t="s">
        <v>1</v>
      </c>
      <c r="BF48" s="149"/>
      <c r="BG48" s="216"/>
      <c r="BH48" s="212"/>
      <c r="BI48" s="216"/>
      <c r="BJ48" s="212"/>
      <c r="BK48" s="211"/>
      <c r="BL48" s="212"/>
      <c r="BM48" s="212"/>
      <c r="BN48" s="211"/>
      <c r="BO48" s="151"/>
      <c r="BP48" s="217"/>
    </row>
    <row r="49" spans="1:68" ht="12" customHeight="1" x14ac:dyDescent="0.15">
      <c r="A49" s="82"/>
      <c r="B49" s="239" t="s">
        <v>148</v>
      </c>
      <c r="C49" s="236" t="s">
        <v>0</v>
      </c>
      <c r="D49" s="172">
        <f>IF(J46="","",J46)</f>
        <v>10</v>
      </c>
      <c r="E49" s="170" t="str">
        <f t="shared" ref="E49:E57" si="4">IF(D49="","","-")</f>
        <v>-</v>
      </c>
      <c r="F49" s="169">
        <f>IF(H46="","",H46)</f>
        <v>15</v>
      </c>
      <c r="G49" s="431" t="str">
        <f>IF(K46="","",IF(K46="○","×",IF(K46="×","○")))</f>
        <v>×</v>
      </c>
      <c r="H49" s="471"/>
      <c r="I49" s="472"/>
      <c r="J49" s="472"/>
      <c r="K49" s="491"/>
      <c r="L49" s="150">
        <v>9</v>
      </c>
      <c r="M49" s="170" t="str">
        <f t="shared" si="0"/>
        <v>-</v>
      </c>
      <c r="N49" s="177">
        <v>15</v>
      </c>
      <c r="O49" s="444" t="str">
        <f>IF(L49&lt;&gt;"",IF(L49&gt;N49,IF(L50&gt;N50,"○",IF(L51&gt;N51,"○","×")),IF(L50&gt;N50,IF(L51&gt;N51,"○","×"),"×")),"")</f>
        <v>×</v>
      </c>
      <c r="P49" s="150">
        <v>7</v>
      </c>
      <c r="Q49" s="170" t="str">
        <f t="shared" si="1"/>
        <v>-</v>
      </c>
      <c r="R49" s="177">
        <v>15</v>
      </c>
      <c r="S49" s="445" t="str">
        <f>IF(P49&lt;&gt;"",IF(P49&gt;R49,IF(P50&gt;R50,"○",IF(P51&gt;R51,"○","×")),IF(P50&gt;R50,IF(P51&gt;R51,"○","×"),"×")),"")</f>
        <v>×</v>
      </c>
      <c r="T49" s="421">
        <f>RANK(AG50,AG47:AG56)</f>
        <v>4</v>
      </c>
      <c r="U49" s="422"/>
      <c r="V49" s="422"/>
      <c r="W49" s="423"/>
      <c r="X49" s="149"/>
      <c r="Y49" s="195"/>
      <c r="Z49" s="194"/>
      <c r="AA49" s="195"/>
      <c r="AB49" s="194"/>
      <c r="AC49" s="218"/>
      <c r="AD49" s="194"/>
      <c r="AE49" s="194"/>
      <c r="AF49" s="218"/>
      <c r="AG49" s="151"/>
      <c r="AH49" s="217"/>
      <c r="AJ49" s="249" t="s">
        <v>176</v>
      </c>
      <c r="AK49" s="247" t="s">
        <v>345</v>
      </c>
      <c r="AL49" s="172">
        <f>IF(AR46="","",AR46)</f>
        <v>15</v>
      </c>
      <c r="AM49" s="170" t="str">
        <f t="shared" ref="AM49:AM57" si="5">IF(AL49="","","-")</f>
        <v>-</v>
      </c>
      <c r="AN49" s="169">
        <f>IF(AP46="","",AP46)</f>
        <v>14</v>
      </c>
      <c r="AO49" s="431" t="str">
        <f>IF(AS46="","",IF(AS46="○","×",IF(AS46="×","○")))</f>
        <v>○</v>
      </c>
      <c r="AP49" s="471"/>
      <c r="AQ49" s="472"/>
      <c r="AR49" s="472"/>
      <c r="AS49" s="491"/>
      <c r="AT49" s="150">
        <v>15</v>
      </c>
      <c r="AU49" s="170" t="str">
        <f t="shared" si="2"/>
        <v>-</v>
      </c>
      <c r="AV49" s="177">
        <v>12</v>
      </c>
      <c r="AW49" s="444" t="str">
        <f>IF(AT49&lt;&gt;"",IF(AT49&gt;AV49,IF(AT50&gt;AV50,"○",IF(AT51&gt;AV51,"○","×")),IF(AT50&gt;AV50,IF(AT51&gt;AV51,"○","×"),"×")),"")</f>
        <v>○</v>
      </c>
      <c r="AX49" s="150">
        <v>15</v>
      </c>
      <c r="AY49" s="170" t="str">
        <f t="shared" si="3"/>
        <v>-</v>
      </c>
      <c r="AZ49" s="177">
        <v>13</v>
      </c>
      <c r="BA49" s="445" t="str">
        <f>IF(AX49&lt;&gt;"",IF(AX49&gt;AZ49,IF(AX50&gt;AZ50,"○",IF(AX51&gt;AZ51,"○","×")),IF(AX50&gt;AZ50,IF(AX51&gt;AZ51,"○","×"),"×")),"")</f>
        <v>○</v>
      </c>
      <c r="BB49" s="421">
        <f>RANK(BO50,BO47:BO56)</f>
        <v>1</v>
      </c>
      <c r="BC49" s="422"/>
      <c r="BD49" s="422"/>
      <c r="BE49" s="423"/>
      <c r="BF49" s="149"/>
      <c r="BG49" s="195"/>
      <c r="BH49" s="194"/>
      <c r="BI49" s="195"/>
      <c r="BJ49" s="194"/>
      <c r="BK49" s="218"/>
      <c r="BL49" s="194"/>
      <c r="BM49" s="194"/>
      <c r="BN49" s="218"/>
      <c r="BO49" s="151"/>
      <c r="BP49" s="217"/>
    </row>
    <row r="50" spans="1:68" ht="12" customHeight="1" x14ac:dyDescent="0.15">
      <c r="A50" s="82"/>
      <c r="B50" s="240" t="s">
        <v>147</v>
      </c>
      <c r="C50" s="236" t="s">
        <v>70</v>
      </c>
      <c r="D50" s="172">
        <f>IF(J47="","",J47)</f>
        <v>9</v>
      </c>
      <c r="E50" s="170" t="str">
        <f t="shared" si="4"/>
        <v>-</v>
      </c>
      <c r="F50" s="169">
        <f>IF(H47="","",H47)</f>
        <v>15</v>
      </c>
      <c r="G50" s="432" t="str">
        <f>IF(I47="","",I47)</f>
        <v>-</v>
      </c>
      <c r="H50" s="474"/>
      <c r="I50" s="475"/>
      <c r="J50" s="475"/>
      <c r="K50" s="492"/>
      <c r="L50" s="150">
        <v>8</v>
      </c>
      <c r="M50" s="170" t="str">
        <f t="shared" si="0"/>
        <v>-</v>
      </c>
      <c r="N50" s="177">
        <v>15</v>
      </c>
      <c r="O50" s="438"/>
      <c r="P50" s="150">
        <v>5</v>
      </c>
      <c r="Q50" s="170" t="str">
        <f t="shared" si="1"/>
        <v>-</v>
      </c>
      <c r="R50" s="177">
        <v>15</v>
      </c>
      <c r="S50" s="429"/>
      <c r="T50" s="424"/>
      <c r="U50" s="425"/>
      <c r="V50" s="425"/>
      <c r="W50" s="426"/>
      <c r="X50" s="149"/>
      <c r="Y50" s="216">
        <f>COUNTIF(D49:S51,"○")</f>
        <v>0</v>
      </c>
      <c r="Z50" s="212">
        <f>COUNTIF(D49:S51,"×")</f>
        <v>3</v>
      </c>
      <c r="AA50" s="215">
        <f>(IF((D49&gt;F49),1,0))+(IF((D50&gt;F50),1,0))+(IF((D51&gt;F51),1,0))+(IF((H49&gt;J49),1,0))+(IF((H50&gt;J50),1,0))+(IF((H51&gt;J51),1,0))+(IF((L49&gt;N49),1,0))+(IF((L50&gt;N50),1,0))+(IF((L51&gt;N51),1,0))+(IF((P49&gt;R49),1,0))+(IF((P50&gt;R50),1,0))+(IF((P51&gt;R51),1,0))</f>
        <v>0</v>
      </c>
      <c r="AB50" s="214">
        <f>(IF((D49&lt;F49),1,0))+(IF((D50&lt;F50),1,0))+(IF((D51&lt;F51),1,0))+(IF((H49&lt;J49),1,0))+(IF((H50&lt;J50),1,0))+(IF((H51&lt;J51),1,0))+(IF((L49&lt;N49),1,0))+(IF((L50&lt;N50),1,0))+(IF((L51&lt;N51),1,0))+(IF((P49&lt;R49),1,0))+(IF((P50&lt;R50),1,0))+(IF((P51&lt;R51),1,0))</f>
        <v>6</v>
      </c>
      <c r="AC50" s="213">
        <f>AA50-AB50</f>
        <v>-6</v>
      </c>
      <c r="AD50" s="212">
        <f>SUM(D49:D51,H49:H51,L49:L51,P49:P51)</f>
        <v>48</v>
      </c>
      <c r="AE50" s="212">
        <f>SUM(F49:F51,J49:J51,N49:N51,R49:R51)</f>
        <v>90</v>
      </c>
      <c r="AF50" s="211">
        <f>AD50-AE50</f>
        <v>-42</v>
      </c>
      <c r="AG50" s="427">
        <f>(Y50-Z50)*1000+(AC50)*100+AF50</f>
        <v>-3642</v>
      </c>
      <c r="AH50" s="428"/>
      <c r="AJ50" s="250" t="s">
        <v>175</v>
      </c>
      <c r="AK50" s="247" t="s">
        <v>345</v>
      </c>
      <c r="AL50" s="172">
        <f>IF(AR47="","",AR47)</f>
        <v>11</v>
      </c>
      <c r="AM50" s="170" t="str">
        <f t="shared" si="5"/>
        <v>-</v>
      </c>
      <c r="AN50" s="169">
        <f>IF(AP47="","",AP47)</f>
        <v>15</v>
      </c>
      <c r="AO50" s="432" t="str">
        <f>IF(AQ47="","",AQ47)</f>
        <v>-</v>
      </c>
      <c r="AP50" s="474"/>
      <c r="AQ50" s="475"/>
      <c r="AR50" s="475"/>
      <c r="AS50" s="492"/>
      <c r="AT50" s="150">
        <v>15</v>
      </c>
      <c r="AU50" s="170" t="str">
        <f t="shared" si="2"/>
        <v>-</v>
      </c>
      <c r="AV50" s="177">
        <v>9</v>
      </c>
      <c r="AW50" s="438"/>
      <c r="AX50" s="150">
        <v>15</v>
      </c>
      <c r="AY50" s="170" t="str">
        <f t="shared" si="3"/>
        <v>-</v>
      </c>
      <c r="AZ50" s="177">
        <v>12</v>
      </c>
      <c r="BA50" s="429"/>
      <c r="BB50" s="424"/>
      <c r="BC50" s="425"/>
      <c r="BD50" s="425"/>
      <c r="BE50" s="426"/>
      <c r="BF50" s="149"/>
      <c r="BG50" s="216">
        <f>COUNTIF(AL49:BA51,"○")</f>
        <v>3</v>
      </c>
      <c r="BH50" s="212">
        <f>COUNTIF(AL49:BA51,"×")</f>
        <v>0</v>
      </c>
      <c r="BI50" s="215">
        <f>(IF((AL49&gt;AN49),1,0))+(IF((AL50&gt;AN50),1,0))+(IF((AL51&gt;AN51),1,0))+(IF((AP49&gt;AR49),1,0))+(IF((AP50&gt;AR50),1,0))+(IF((AP51&gt;AR51),1,0))+(IF((AT49&gt;AV49),1,0))+(IF((AT50&gt;AV50),1,0))+(IF((AT51&gt;AV51),1,0))+(IF((AX49&gt;AZ49),1,0))+(IF((AX50&gt;AZ50),1,0))+(IF((AX51&gt;AZ51),1,0))</f>
        <v>6</v>
      </c>
      <c r="BJ50" s="214">
        <f>(IF((AL49&lt;AN49),1,0))+(IF((AL50&lt;AN50),1,0))+(IF((AL51&lt;AN51),1,0))+(IF((AP49&lt;AR49),1,0))+(IF((AP50&lt;AR50),1,0))+(IF((AP51&lt;AR51),1,0))+(IF((AT49&lt;AV49),1,0))+(IF((AT50&lt;AV50),1,0))+(IF((AT51&lt;AV51),1,0))+(IF((AX49&lt;AZ49),1,0))+(IF((AX50&lt;AZ50),1,0))+(IF((AX51&lt;AZ51),1,0))</f>
        <v>1</v>
      </c>
      <c r="BK50" s="213">
        <f>BI50-BJ50</f>
        <v>5</v>
      </c>
      <c r="BL50" s="212">
        <f>SUM(AL49:AL51,AP49:AP51,AT49:AT51,AX49:AX51)</f>
        <v>101</v>
      </c>
      <c r="BM50" s="212">
        <f>SUM(AN49:AN51,AR49:AR51,AV49:AV51,AZ49:AZ51)</f>
        <v>86</v>
      </c>
      <c r="BN50" s="211">
        <f>BL50-BM50</f>
        <v>15</v>
      </c>
      <c r="BO50" s="427">
        <f>(BG50-BH50)*1000+(BK50)*100+BN50</f>
        <v>3515</v>
      </c>
      <c r="BP50" s="428"/>
    </row>
    <row r="51" spans="1:68" ht="12" customHeight="1" x14ac:dyDescent="0.15">
      <c r="A51" s="82"/>
      <c r="B51" s="237"/>
      <c r="C51" s="241" t="s">
        <v>101</v>
      </c>
      <c r="D51" s="187" t="str">
        <f>IF(J48="","",J48)</f>
        <v/>
      </c>
      <c r="E51" s="170" t="str">
        <f t="shared" si="4"/>
        <v/>
      </c>
      <c r="F51" s="186" t="str">
        <f>IF(H48="","",H48)</f>
        <v/>
      </c>
      <c r="G51" s="500" t="str">
        <f>IF(I48="","",I48)</f>
        <v/>
      </c>
      <c r="H51" s="493"/>
      <c r="I51" s="494"/>
      <c r="J51" s="494"/>
      <c r="K51" s="495"/>
      <c r="L51" s="153"/>
      <c r="M51" s="170" t="str">
        <f t="shared" si="0"/>
        <v/>
      </c>
      <c r="N51" s="184"/>
      <c r="O51" s="439"/>
      <c r="P51" s="153"/>
      <c r="Q51" s="185" t="str">
        <f t="shared" si="1"/>
        <v/>
      </c>
      <c r="R51" s="184"/>
      <c r="S51" s="430"/>
      <c r="T51" s="97">
        <f>Y50</f>
        <v>0</v>
      </c>
      <c r="U51" s="98" t="s">
        <v>2</v>
      </c>
      <c r="V51" s="98">
        <f>Z50</f>
        <v>3</v>
      </c>
      <c r="W51" s="99" t="s">
        <v>1</v>
      </c>
      <c r="X51" s="149"/>
      <c r="Y51" s="210"/>
      <c r="Z51" s="209"/>
      <c r="AA51" s="210"/>
      <c r="AB51" s="209"/>
      <c r="AC51" s="208"/>
      <c r="AD51" s="209"/>
      <c r="AE51" s="209"/>
      <c r="AF51" s="208"/>
      <c r="AG51" s="151"/>
      <c r="AH51" s="217"/>
      <c r="AJ51" s="248"/>
      <c r="AK51" s="238" t="s">
        <v>171</v>
      </c>
      <c r="AL51" s="187">
        <f>IF(AR48="","",AR48)</f>
        <v>15</v>
      </c>
      <c r="AM51" s="170" t="str">
        <f t="shared" si="5"/>
        <v>-</v>
      </c>
      <c r="AN51" s="186">
        <f>IF(AP48="","",AP48)</f>
        <v>11</v>
      </c>
      <c r="AO51" s="500" t="str">
        <f>IF(AQ48="","",AQ48)</f>
        <v>-</v>
      </c>
      <c r="AP51" s="493"/>
      <c r="AQ51" s="494"/>
      <c r="AR51" s="494"/>
      <c r="AS51" s="495"/>
      <c r="AT51" s="153"/>
      <c r="AU51" s="170" t="str">
        <f t="shared" si="2"/>
        <v/>
      </c>
      <c r="AV51" s="184"/>
      <c r="AW51" s="439"/>
      <c r="AX51" s="153"/>
      <c r="AY51" s="185" t="str">
        <f t="shared" si="3"/>
        <v/>
      </c>
      <c r="AZ51" s="184"/>
      <c r="BA51" s="430"/>
      <c r="BB51" s="97">
        <f>BG50</f>
        <v>3</v>
      </c>
      <c r="BC51" s="98" t="s">
        <v>2</v>
      </c>
      <c r="BD51" s="98">
        <f>BH50</f>
        <v>0</v>
      </c>
      <c r="BE51" s="99" t="s">
        <v>1</v>
      </c>
      <c r="BF51" s="149"/>
      <c r="BG51" s="210"/>
      <c r="BH51" s="209"/>
      <c r="BI51" s="210"/>
      <c r="BJ51" s="209"/>
      <c r="BK51" s="208"/>
      <c r="BL51" s="209"/>
      <c r="BM51" s="209"/>
      <c r="BN51" s="208"/>
      <c r="BO51" s="151"/>
      <c r="BP51" s="217"/>
    </row>
    <row r="52" spans="1:68" ht="12" customHeight="1" x14ac:dyDescent="0.15">
      <c r="A52" s="82"/>
      <c r="B52" s="242" t="s">
        <v>288</v>
      </c>
      <c r="C52" s="243" t="s">
        <v>344</v>
      </c>
      <c r="D52" s="172">
        <f>IF(N46="","",N46)</f>
        <v>15</v>
      </c>
      <c r="E52" s="174" t="str">
        <f t="shared" si="4"/>
        <v>-</v>
      </c>
      <c r="F52" s="169">
        <f>IF(L46="","",L46)</f>
        <v>9</v>
      </c>
      <c r="G52" s="431" t="str">
        <f>IF(O46="","",IF(O46="○","×",IF(O46="×","○")))</f>
        <v>○</v>
      </c>
      <c r="H52" s="171">
        <f>IF(N49="","",N49)</f>
        <v>15</v>
      </c>
      <c r="I52" s="170" t="str">
        <f t="shared" ref="I52:I57" si="6">IF(H52="","","-")</f>
        <v>-</v>
      </c>
      <c r="J52" s="169">
        <f>IF(L49="","",L49)</f>
        <v>9</v>
      </c>
      <c r="K52" s="431" t="str">
        <f>IF(O49="","",IF(O49="○","×",IF(O49="×","○")))</f>
        <v>○</v>
      </c>
      <c r="L52" s="471"/>
      <c r="M52" s="472"/>
      <c r="N52" s="472"/>
      <c r="O52" s="491"/>
      <c r="P52" s="150">
        <v>15</v>
      </c>
      <c r="Q52" s="170" t="str">
        <f t="shared" si="1"/>
        <v>-</v>
      </c>
      <c r="R52" s="177">
        <v>13</v>
      </c>
      <c r="S52" s="429" t="str">
        <f>IF(P52&lt;&gt;"",IF(P52&gt;R52,IF(P53&gt;R53,"○",IF(P54&gt;R54,"○","×")),IF(P53&gt;R53,IF(P54&gt;R54,"○","×"),"×")),"")</f>
        <v>○</v>
      </c>
      <c r="T52" s="421">
        <f>RANK(AG53,AG47:AG56)</f>
        <v>1</v>
      </c>
      <c r="U52" s="422"/>
      <c r="V52" s="422"/>
      <c r="W52" s="423"/>
      <c r="X52" s="149"/>
      <c r="Y52" s="216"/>
      <c r="Z52" s="212"/>
      <c r="AA52" s="216"/>
      <c r="AB52" s="212"/>
      <c r="AC52" s="211"/>
      <c r="AD52" s="212"/>
      <c r="AE52" s="212"/>
      <c r="AF52" s="211"/>
      <c r="AG52" s="151"/>
      <c r="AH52" s="217"/>
      <c r="AJ52" s="251" t="s">
        <v>269</v>
      </c>
      <c r="AK52" s="252" t="s">
        <v>384</v>
      </c>
      <c r="AL52" s="172">
        <f>IF(AV46="","",AV46)</f>
        <v>13</v>
      </c>
      <c r="AM52" s="174" t="str">
        <f t="shared" si="5"/>
        <v>-</v>
      </c>
      <c r="AN52" s="169">
        <f>IF(AT46="","",AT46)</f>
        <v>15</v>
      </c>
      <c r="AO52" s="431" t="str">
        <f>IF(AW46="","",IF(AW46="○","×",IF(AW46="×","○")))</f>
        <v>×</v>
      </c>
      <c r="AP52" s="171">
        <f>IF(AV49="","",AV49)</f>
        <v>12</v>
      </c>
      <c r="AQ52" s="170" t="str">
        <f t="shared" ref="AQ52:AQ57" si="7">IF(AP52="","","-")</f>
        <v>-</v>
      </c>
      <c r="AR52" s="169">
        <f>IF(AT49="","",AT49)</f>
        <v>15</v>
      </c>
      <c r="AS52" s="431" t="str">
        <f>IF(AW49="","",IF(AW49="○","×",IF(AW49="×","○")))</f>
        <v>×</v>
      </c>
      <c r="AT52" s="471"/>
      <c r="AU52" s="472"/>
      <c r="AV52" s="472"/>
      <c r="AW52" s="491"/>
      <c r="AX52" s="150">
        <v>12</v>
      </c>
      <c r="AY52" s="170" t="str">
        <f t="shared" si="3"/>
        <v>-</v>
      </c>
      <c r="AZ52" s="177">
        <v>15</v>
      </c>
      <c r="BA52" s="429" t="str">
        <f>IF(AX52&lt;&gt;"",IF(AX52&gt;AZ52,IF(AX53&gt;AZ53,"○",IF(AX54&gt;AZ54,"○","×")),IF(AX53&gt;AZ53,IF(AX54&gt;AZ54,"○","×"),"×")),"")</f>
        <v>×</v>
      </c>
      <c r="BB52" s="421">
        <f>RANK(BO53,BO47:BO56)</f>
        <v>4</v>
      </c>
      <c r="BC52" s="422"/>
      <c r="BD52" s="422"/>
      <c r="BE52" s="423"/>
      <c r="BF52" s="149"/>
      <c r="BG52" s="216"/>
      <c r="BH52" s="212"/>
      <c r="BI52" s="216"/>
      <c r="BJ52" s="212"/>
      <c r="BK52" s="211"/>
      <c r="BL52" s="212"/>
      <c r="BM52" s="212"/>
      <c r="BN52" s="211"/>
      <c r="BO52" s="151"/>
      <c r="BP52" s="217"/>
    </row>
    <row r="53" spans="1:68" ht="12" customHeight="1" x14ac:dyDescent="0.15">
      <c r="A53" s="82"/>
      <c r="B53" s="240" t="s">
        <v>287</v>
      </c>
      <c r="C53" s="236" t="s">
        <v>344</v>
      </c>
      <c r="D53" s="172">
        <f>IF(N47="","",N47)</f>
        <v>10</v>
      </c>
      <c r="E53" s="170" t="str">
        <f t="shared" si="4"/>
        <v>-</v>
      </c>
      <c r="F53" s="169">
        <f>IF(L47="","",L47)</f>
        <v>15</v>
      </c>
      <c r="G53" s="432" t="str">
        <f>IF(I50="","",I50)</f>
        <v/>
      </c>
      <c r="H53" s="171">
        <f>IF(N50="","",N50)</f>
        <v>15</v>
      </c>
      <c r="I53" s="170" t="str">
        <f t="shared" si="6"/>
        <v>-</v>
      </c>
      <c r="J53" s="169">
        <f>IF(L50="","",L50)</f>
        <v>8</v>
      </c>
      <c r="K53" s="432" t="str">
        <f>IF(M50="","",M50)</f>
        <v>-</v>
      </c>
      <c r="L53" s="474"/>
      <c r="M53" s="475"/>
      <c r="N53" s="475"/>
      <c r="O53" s="492"/>
      <c r="P53" s="150">
        <v>13</v>
      </c>
      <c r="Q53" s="170" t="str">
        <f t="shared" si="1"/>
        <v>-</v>
      </c>
      <c r="R53" s="177">
        <v>15</v>
      </c>
      <c r="S53" s="429"/>
      <c r="T53" s="424"/>
      <c r="U53" s="425"/>
      <c r="V53" s="425"/>
      <c r="W53" s="426"/>
      <c r="X53" s="149"/>
      <c r="Y53" s="216">
        <f>COUNTIF(D52:S54,"○")</f>
        <v>3</v>
      </c>
      <c r="Z53" s="212">
        <f>COUNTIF(D52:S54,"×")</f>
        <v>0</v>
      </c>
      <c r="AA53" s="215">
        <f>(IF((D52&gt;F52),1,0))+(IF((D53&gt;F53),1,0))+(IF((D54&gt;F54),1,0))+(IF((H52&gt;J52),1,0))+(IF((H53&gt;J53),1,0))+(IF((H54&gt;J54),1,0))+(IF((L52&gt;N52),1,0))+(IF((L53&gt;N53),1,0))+(IF((L54&gt;N54),1,0))+(IF((P52&gt;R52),1,0))+(IF((P53&gt;R53),1,0))+(IF((P54&gt;R54),1,0))</f>
        <v>6</v>
      </c>
      <c r="AB53" s="214">
        <f>(IF((D52&lt;F52),1,0))+(IF((D53&lt;F53),1,0))+(IF((D54&lt;F54),1,0))+(IF((H52&lt;J52),1,0))+(IF((H53&lt;J53),1,0))+(IF((H54&lt;J54),1,0))+(IF((L52&lt;N52),1,0))+(IF((L53&lt;N53),1,0))+(IF((L54&lt;N54),1,0))+(IF((P52&lt;R52),1,0))+(IF((P53&lt;R53),1,0))+(IF((P54&lt;R54),1,0))</f>
        <v>2</v>
      </c>
      <c r="AC53" s="213">
        <f>AA53-AB53</f>
        <v>4</v>
      </c>
      <c r="AD53" s="212">
        <f>SUM(D52:D54,H52:H54,L52:L54,P52:P54)</f>
        <v>113</v>
      </c>
      <c r="AE53" s="212">
        <f>SUM(F52:F54,J52:J54,N52:N54,R52:R54)</f>
        <v>89</v>
      </c>
      <c r="AF53" s="211">
        <f>AD53-AE53</f>
        <v>24</v>
      </c>
      <c r="AG53" s="427">
        <f>(Y53-Z53)*1000+(AC53)*100+AF53</f>
        <v>3424</v>
      </c>
      <c r="AH53" s="428"/>
      <c r="AJ53" s="250" t="s">
        <v>267</v>
      </c>
      <c r="AK53" s="247" t="s">
        <v>66</v>
      </c>
      <c r="AL53" s="172">
        <f>IF(AV47="","",AV47)</f>
        <v>7</v>
      </c>
      <c r="AM53" s="170" t="str">
        <f t="shared" si="5"/>
        <v>-</v>
      </c>
      <c r="AN53" s="169">
        <f>IF(AT47="","",AT47)</f>
        <v>15</v>
      </c>
      <c r="AO53" s="432" t="str">
        <f>IF(AQ50="","",AQ50)</f>
        <v/>
      </c>
      <c r="AP53" s="171">
        <f>IF(AV50="","",AV50)</f>
        <v>9</v>
      </c>
      <c r="AQ53" s="170" t="str">
        <f t="shared" si="7"/>
        <v>-</v>
      </c>
      <c r="AR53" s="169">
        <f>IF(AT50="","",AT50)</f>
        <v>15</v>
      </c>
      <c r="AS53" s="432" t="str">
        <f>IF(AU50="","",AU50)</f>
        <v>-</v>
      </c>
      <c r="AT53" s="474"/>
      <c r="AU53" s="475"/>
      <c r="AV53" s="475"/>
      <c r="AW53" s="492"/>
      <c r="AX53" s="150">
        <v>15</v>
      </c>
      <c r="AY53" s="170" t="str">
        <f t="shared" si="3"/>
        <v>-</v>
      </c>
      <c r="AZ53" s="177">
        <v>13</v>
      </c>
      <c r="BA53" s="429"/>
      <c r="BB53" s="424"/>
      <c r="BC53" s="425"/>
      <c r="BD53" s="425"/>
      <c r="BE53" s="426"/>
      <c r="BF53" s="149"/>
      <c r="BG53" s="216">
        <f>COUNTIF(AL52:BA54,"○")</f>
        <v>0</v>
      </c>
      <c r="BH53" s="212">
        <f>COUNTIF(AL52:BA54,"×")</f>
        <v>3</v>
      </c>
      <c r="BI53" s="215">
        <f>(IF((AL52&gt;AN52),1,0))+(IF((AL53&gt;AN53),1,0))+(IF((AL54&gt;AN54),1,0))+(IF((AP52&gt;AR52),1,0))+(IF((AP53&gt;AR53),1,0))+(IF((AP54&gt;AR54),1,0))+(IF((AT52&gt;AV52),1,0))+(IF((AT53&gt;AV53),1,0))+(IF((AT54&gt;AV54),1,0))+(IF((AX52&gt;AZ52),1,0))+(IF((AX53&gt;AZ53),1,0))+(IF((AX54&gt;AZ54),1,0))</f>
        <v>1</v>
      </c>
      <c r="BJ53" s="214">
        <f>(IF((AL52&lt;AN52),1,0))+(IF((AL53&lt;AN53),1,0))+(IF((AL54&lt;AN54),1,0))+(IF((AP52&lt;AR52),1,0))+(IF((AP53&lt;AR53),1,0))+(IF((AP54&lt;AR54),1,0))+(IF((AT52&lt;AV52),1,0))+(IF((AT53&lt;AV53),1,0))+(IF((AT54&lt;AV54),1,0))+(IF((AX52&lt;AZ52),1,0))+(IF((AX53&lt;AZ53),1,0))+(IF((AX54&lt;AZ54),1,0))</f>
        <v>6</v>
      </c>
      <c r="BK53" s="213">
        <f>BI53-BJ53</f>
        <v>-5</v>
      </c>
      <c r="BL53" s="212">
        <f>SUM(AL52:AL54,AP52:AP54,AT52:AT54,AX52:AX54)</f>
        <v>80</v>
      </c>
      <c r="BM53" s="212">
        <f>SUM(AN52:AN54,AR52:AR54,AV52:AV54,AZ52:AZ54)</f>
        <v>103</v>
      </c>
      <c r="BN53" s="211">
        <f>BL53-BM53</f>
        <v>-23</v>
      </c>
      <c r="BO53" s="427">
        <f>(BG53-BH53)*1000+(BK53)*100+BN53</f>
        <v>-3523</v>
      </c>
      <c r="BP53" s="428"/>
    </row>
    <row r="54" spans="1:68" ht="12" customHeight="1" x14ac:dyDescent="0.15">
      <c r="A54" s="82"/>
      <c r="B54" s="237"/>
      <c r="C54" s="238" t="s">
        <v>171</v>
      </c>
      <c r="D54" s="187">
        <f>IF(N48="","",N48)</f>
        <v>15</v>
      </c>
      <c r="E54" s="185" t="str">
        <f t="shared" si="4"/>
        <v>-</v>
      </c>
      <c r="F54" s="186">
        <f>IF(L48="","",L48)</f>
        <v>8</v>
      </c>
      <c r="G54" s="500" t="str">
        <f>IF(I51="","",I51)</f>
        <v/>
      </c>
      <c r="H54" s="219" t="str">
        <f>IF(N51="","",N51)</f>
        <v/>
      </c>
      <c r="I54" s="170" t="str">
        <f t="shared" si="6"/>
        <v/>
      </c>
      <c r="J54" s="186" t="str">
        <f>IF(L51="","",L51)</f>
        <v/>
      </c>
      <c r="K54" s="500" t="str">
        <f>IF(M51="","",M51)</f>
        <v/>
      </c>
      <c r="L54" s="493"/>
      <c r="M54" s="494"/>
      <c r="N54" s="494"/>
      <c r="O54" s="495"/>
      <c r="P54" s="153">
        <v>15</v>
      </c>
      <c r="Q54" s="170" t="str">
        <f t="shared" si="1"/>
        <v>-</v>
      </c>
      <c r="R54" s="184">
        <v>12</v>
      </c>
      <c r="S54" s="430"/>
      <c r="T54" s="97">
        <f>Y53</f>
        <v>3</v>
      </c>
      <c r="U54" s="98" t="s">
        <v>2</v>
      </c>
      <c r="V54" s="98">
        <f>Z53</f>
        <v>0</v>
      </c>
      <c r="W54" s="99" t="s">
        <v>1</v>
      </c>
      <c r="X54" s="149"/>
      <c r="Y54" s="216"/>
      <c r="Z54" s="212"/>
      <c r="AA54" s="216"/>
      <c r="AB54" s="212"/>
      <c r="AC54" s="211"/>
      <c r="AD54" s="212"/>
      <c r="AE54" s="212"/>
      <c r="AF54" s="211"/>
      <c r="AG54" s="151"/>
      <c r="AH54" s="217"/>
      <c r="AJ54" s="248"/>
      <c r="AK54" s="238" t="s">
        <v>110</v>
      </c>
      <c r="AL54" s="187" t="str">
        <f>IF(AV48="","",AV48)</f>
        <v/>
      </c>
      <c r="AM54" s="185" t="str">
        <f t="shared" si="5"/>
        <v/>
      </c>
      <c r="AN54" s="186" t="str">
        <f>IF(AT48="","",AT48)</f>
        <v/>
      </c>
      <c r="AO54" s="500" t="str">
        <f>IF(AQ51="","",AQ51)</f>
        <v/>
      </c>
      <c r="AP54" s="219" t="str">
        <f>IF(AV51="","",AV51)</f>
        <v/>
      </c>
      <c r="AQ54" s="170" t="str">
        <f t="shared" si="7"/>
        <v/>
      </c>
      <c r="AR54" s="186" t="str">
        <f>IF(AT51="","",AT51)</f>
        <v/>
      </c>
      <c r="AS54" s="500" t="str">
        <f>IF(AU51="","",AU51)</f>
        <v/>
      </c>
      <c r="AT54" s="493"/>
      <c r="AU54" s="494"/>
      <c r="AV54" s="494"/>
      <c r="AW54" s="495"/>
      <c r="AX54" s="153">
        <v>12</v>
      </c>
      <c r="AY54" s="170" t="str">
        <f t="shared" si="3"/>
        <v>-</v>
      </c>
      <c r="AZ54" s="184">
        <v>15</v>
      </c>
      <c r="BA54" s="430"/>
      <c r="BB54" s="97">
        <f>BG53</f>
        <v>0</v>
      </c>
      <c r="BC54" s="98" t="s">
        <v>2</v>
      </c>
      <c r="BD54" s="98">
        <f>BH53</f>
        <v>3</v>
      </c>
      <c r="BE54" s="99" t="s">
        <v>1</v>
      </c>
      <c r="BF54" s="149"/>
      <c r="BG54" s="216"/>
      <c r="BH54" s="212"/>
      <c r="BI54" s="216"/>
      <c r="BJ54" s="212"/>
      <c r="BK54" s="211"/>
      <c r="BL54" s="212"/>
      <c r="BM54" s="212"/>
      <c r="BN54" s="211"/>
      <c r="BO54" s="151"/>
      <c r="BP54" s="217"/>
    </row>
    <row r="55" spans="1:68" ht="12" customHeight="1" x14ac:dyDescent="0.15">
      <c r="A55" s="82"/>
      <c r="B55" s="240" t="s">
        <v>196</v>
      </c>
      <c r="C55" s="236" t="s">
        <v>195</v>
      </c>
      <c r="D55" s="172">
        <f>IF(R46="","",R46)</f>
        <v>15</v>
      </c>
      <c r="E55" s="170" t="str">
        <f t="shared" si="4"/>
        <v>-</v>
      </c>
      <c r="F55" s="169">
        <f>IF(P46="","",P46)</f>
        <v>11</v>
      </c>
      <c r="G55" s="431" t="str">
        <f>IF(S46="","",IF(S46="○","×",IF(S46="×","○")))</f>
        <v>○</v>
      </c>
      <c r="H55" s="171">
        <f>IF(R49="","",R49)</f>
        <v>15</v>
      </c>
      <c r="I55" s="174" t="str">
        <f t="shared" si="6"/>
        <v>-</v>
      </c>
      <c r="J55" s="169">
        <f>IF(P49="","",P49)</f>
        <v>7</v>
      </c>
      <c r="K55" s="431" t="str">
        <f>IF(S49="","",IF(S49="○","×",IF(S49="×","○")))</f>
        <v>○</v>
      </c>
      <c r="L55" s="175">
        <f>IF(R52="","",R52)</f>
        <v>13</v>
      </c>
      <c r="M55" s="170" t="str">
        <f>IF(L55="","","-")</f>
        <v>-</v>
      </c>
      <c r="N55" s="173">
        <f>IF(P52="","",P52)</f>
        <v>15</v>
      </c>
      <c r="O55" s="431" t="str">
        <f>IF(S52="","",IF(S52="○","×",IF(S52="×","○")))</f>
        <v>×</v>
      </c>
      <c r="P55" s="471"/>
      <c r="Q55" s="472"/>
      <c r="R55" s="472"/>
      <c r="S55" s="473"/>
      <c r="T55" s="421">
        <f>RANK(AG56,AG47:AG56)</f>
        <v>2</v>
      </c>
      <c r="U55" s="422"/>
      <c r="V55" s="422"/>
      <c r="W55" s="423"/>
      <c r="X55" s="149"/>
      <c r="Y55" s="195"/>
      <c r="Z55" s="194"/>
      <c r="AA55" s="195"/>
      <c r="AB55" s="194"/>
      <c r="AC55" s="218"/>
      <c r="AD55" s="194"/>
      <c r="AE55" s="194"/>
      <c r="AF55" s="218"/>
      <c r="AG55" s="151"/>
      <c r="AH55" s="217"/>
      <c r="AJ55" s="250" t="s">
        <v>257</v>
      </c>
      <c r="AK55" s="247" t="s">
        <v>344</v>
      </c>
      <c r="AL55" s="172">
        <f>IF(AZ46="","",AZ46)</f>
        <v>11</v>
      </c>
      <c r="AM55" s="170" t="str">
        <f t="shared" si="5"/>
        <v>-</v>
      </c>
      <c r="AN55" s="169">
        <f>IF(AX46="","",AX46)</f>
        <v>15</v>
      </c>
      <c r="AO55" s="431" t="str">
        <f>IF(BA46="","",IF(BA46="○","×",IF(BA46="×","○")))</f>
        <v>×</v>
      </c>
      <c r="AP55" s="171">
        <f>IF(AZ49="","",AZ49)</f>
        <v>13</v>
      </c>
      <c r="AQ55" s="174" t="str">
        <f t="shared" si="7"/>
        <v>-</v>
      </c>
      <c r="AR55" s="169">
        <f>IF(AX49="","",AX49)</f>
        <v>15</v>
      </c>
      <c r="AS55" s="431" t="str">
        <f>IF(BA49="","",IF(BA49="○","×",IF(BA49="×","○")))</f>
        <v>×</v>
      </c>
      <c r="AT55" s="175">
        <f>IF(AZ52="","",AZ52)</f>
        <v>15</v>
      </c>
      <c r="AU55" s="170" t="str">
        <f>IF(AT55="","","-")</f>
        <v>-</v>
      </c>
      <c r="AV55" s="173">
        <f>IF(AX52="","",AX52)</f>
        <v>12</v>
      </c>
      <c r="AW55" s="431" t="str">
        <f>IF(BA52="","",IF(BA52="○","×",IF(BA52="×","○")))</f>
        <v>○</v>
      </c>
      <c r="AX55" s="471"/>
      <c r="AY55" s="472"/>
      <c r="AZ55" s="472"/>
      <c r="BA55" s="473"/>
      <c r="BB55" s="421">
        <f>RANK(BO56,BO47:BO56)</f>
        <v>3</v>
      </c>
      <c r="BC55" s="422"/>
      <c r="BD55" s="422"/>
      <c r="BE55" s="423"/>
      <c r="BF55" s="149"/>
      <c r="BG55" s="195"/>
      <c r="BH55" s="194"/>
      <c r="BI55" s="195"/>
      <c r="BJ55" s="194"/>
      <c r="BK55" s="218"/>
      <c r="BL55" s="194"/>
      <c r="BM55" s="194"/>
      <c r="BN55" s="218"/>
      <c r="BO55" s="151"/>
      <c r="BP55" s="217"/>
    </row>
    <row r="56" spans="1:68" ht="12" customHeight="1" x14ac:dyDescent="0.15">
      <c r="A56" s="82"/>
      <c r="B56" s="240" t="s">
        <v>191</v>
      </c>
      <c r="C56" s="236" t="s">
        <v>59</v>
      </c>
      <c r="D56" s="172">
        <f>IF(R47="","",R47)</f>
        <v>15</v>
      </c>
      <c r="E56" s="170" t="str">
        <f t="shared" si="4"/>
        <v>-</v>
      </c>
      <c r="F56" s="169">
        <f>IF(P47="","",P47)</f>
        <v>10</v>
      </c>
      <c r="G56" s="432" t="str">
        <f>IF(I53="","",I53)</f>
        <v>-</v>
      </c>
      <c r="H56" s="171">
        <f>IF(R50="","",R50)</f>
        <v>15</v>
      </c>
      <c r="I56" s="170" t="str">
        <f t="shared" si="6"/>
        <v>-</v>
      </c>
      <c r="J56" s="169">
        <f>IF(P50="","",P50)</f>
        <v>5</v>
      </c>
      <c r="K56" s="432" t="str">
        <f>IF(M53="","",M53)</f>
        <v/>
      </c>
      <c r="L56" s="171">
        <f>IF(R53="","",R53)</f>
        <v>15</v>
      </c>
      <c r="M56" s="170" t="str">
        <f>IF(L56="","","-")</f>
        <v>-</v>
      </c>
      <c r="N56" s="169">
        <f>IF(P53="","",P53)</f>
        <v>13</v>
      </c>
      <c r="O56" s="432" t="str">
        <f>IF(Q53="","",Q53)</f>
        <v>-</v>
      </c>
      <c r="P56" s="474"/>
      <c r="Q56" s="475"/>
      <c r="R56" s="475"/>
      <c r="S56" s="476"/>
      <c r="T56" s="424"/>
      <c r="U56" s="425"/>
      <c r="V56" s="425"/>
      <c r="W56" s="426"/>
      <c r="X56" s="149"/>
      <c r="Y56" s="216">
        <f>COUNTIF(D55:S57,"○")</f>
        <v>2</v>
      </c>
      <c r="Z56" s="212">
        <f>COUNTIF(D55:S57,"×")</f>
        <v>1</v>
      </c>
      <c r="AA56" s="215">
        <f>(IF((D55&gt;F55),1,0))+(IF((D56&gt;F56),1,0))+(IF((D57&gt;F57),1,0))+(IF((H55&gt;J55),1,0))+(IF((H56&gt;J56),1,0))+(IF((H57&gt;J57),1,0))+(IF((L55&gt;N55),1,0))+(IF((L56&gt;N56),1,0))+(IF((L57&gt;N57),1,0))+(IF((P55&gt;R55),1,0))+(IF((P56&gt;R56),1,0))+(IF((P57&gt;R57),1,0))</f>
        <v>5</v>
      </c>
      <c r="AB56" s="214">
        <f>(IF((D55&lt;F55),1,0))+(IF((D56&lt;F56),1,0))+(IF((D57&lt;F57),1,0))+(IF((H55&lt;J55),1,0))+(IF((H56&lt;J56),1,0))+(IF((H57&lt;J57),1,0))+(IF((L55&lt;N55),1,0))+(IF((L56&lt;N56),1,0))+(IF((L57&lt;N57),1,0))+(IF((P55&lt;R55),1,0))+(IF((P56&lt;R56),1,0))+(IF((P57&lt;R57),1,0))</f>
        <v>2</v>
      </c>
      <c r="AC56" s="213">
        <f>AA56-AB56</f>
        <v>3</v>
      </c>
      <c r="AD56" s="212">
        <f>SUM(D55:D57,H55:H57,L55:L57,P55:P57)</f>
        <v>100</v>
      </c>
      <c r="AE56" s="212">
        <f>SUM(F55:F57,J55:J57,N55:N57,R55:R57)</f>
        <v>76</v>
      </c>
      <c r="AF56" s="211">
        <f>AD56-AE56</f>
        <v>24</v>
      </c>
      <c r="AG56" s="427">
        <f>(Y56-Z56)*1000+(AC56)*100+AF56</f>
        <v>1324</v>
      </c>
      <c r="AH56" s="428"/>
      <c r="AJ56" s="250" t="s">
        <v>256</v>
      </c>
      <c r="AK56" s="247" t="s">
        <v>344</v>
      </c>
      <c r="AL56" s="172">
        <f>IF(AZ47="","",AZ47)</f>
        <v>13</v>
      </c>
      <c r="AM56" s="170" t="str">
        <f t="shared" si="5"/>
        <v>-</v>
      </c>
      <c r="AN56" s="169">
        <f>IF(AX47="","",AX47)</f>
        <v>15</v>
      </c>
      <c r="AO56" s="432" t="str">
        <f>IF(AQ53="","",AQ53)</f>
        <v>-</v>
      </c>
      <c r="AP56" s="171">
        <f>IF(AZ50="","",AZ50)</f>
        <v>12</v>
      </c>
      <c r="AQ56" s="170" t="str">
        <f t="shared" si="7"/>
        <v>-</v>
      </c>
      <c r="AR56" s="169">
        <f>IF(AX50="","",AX50)</f>
        <v>15</v>
      </c>
      <c r="AS56" s="432" t="str">
        <f>IF(AU53="","",AU53)</f>
        <v/>
      </c>
      <c r="AT56" s="171">
        <f>IF(AZ53="","",AZ53)</f>
        <v>13</v>
      </c>
      <c r="AU56" s="170" t="str">
        <f>IF(AT56="","","-")</f>
        <v>-</v>
      </c>
      <c r="AV56" s="169">
        <f>IF(AX53="","",AX53)</f>
        <v>15</v>
      </c>
      <c r="AW56" s="432" t="str">
        <f>IF(AY53="","",AY53)</f>
        <v>-</v>
      </c>
      <c r="AX56" s="474"/>
      <c r="AY56" s="475"/>
      <c r="AZ56" s="475"/>
      <c r="BA56" s="476"/>
      <c r="BB56" s="424"/>
      <c r="BC56" s="425"/>
      <c r="BD56" s="425"/>
      <c r="BE56" s="426"/>
      <c r="BF56" s="149"/>
      <c r="BG56" s="216">
        <f>COUNTIF(AL55:BA57,"○")</f>
        <v>1</v>
      </c>
      <c r="BH56" s="212">
        <f>COUNTIF(AL55:BA57,"×")</f>
        <v>2</v>
      </c>
      <c r="BI56" s="215">
        <f>(IF((AL55&gt;AN55),1,0))+(IF((AL56&gt;AN56),1,0))+(IF((AL57&gt;AN57),1,0))+(IF((AP55&gt;AR55),1,0))+(IF((AP56&gt;AR56),1,0))+(IF((AP57&gt;AR57),1,0))+(IF((AT55&gt;AV55),1,0))+(IF((AT56&gt;AV56),1,0))+(IF((AT57&gt;AV57),1,0))+(IF((AX55&gt;AZ55),1,0))+(IF((AX56&gt;AZ56),1,0))+(IF((AX57&gt;AZ57),1,0))</f>
        <v>2</v>
      </c>
      <c r="BJ56" s="214">
        <f>(IF((AL55&lt;AN55),1,0))+(IF((AL56&lt;AN56),1,0))+(IF((AL57&lt;AN57),1,0))+(IF((AP55&lt;AR55),1,0))+(IF((AP56&lt;AR56),1,0))+(IF((AP57&lt;AR57),1,0))+(IF((AT55&lt;AV55),1,0))+(IF((AT56&lt;AV56),1,0))+(IF((AT57&lt;AV57),1,0))+(IF((AX55&lt;AZ55),1,0))+(IF((AX56&lt;AZ56),1,0))+(IF((AX57&lt;AZ57),1,0))</f>
        <v>5</v>
      </c>
      <c r="BK56" s="213">
        <f>BI56-BJ56</f>
        <v>-3</v>
      </c>
      <c r="BL56" s="212">
        <f>SUM(AL55:AL57,AP55:AP57,AT55:AT57,AX55:AX57)</f>
        <v>92</v>
      </c>
      <c r="BM56" s="212">
        <f>SUM(AN55:AN57,AR55:AR57,AV55:AV57,AZ55:AZ57)</f>
        <v>99</v>
      </c>
      <c r="BN56" s="211">
        <f>BL56-BM56</f>
        <v>-7</v>
      </c>
      <c r="BO56" s="427">
        <f>(BG56-BH56)*1000+(BK56)*100+BN56</f>
        <v>-1307</v>
      </c>
      <c r="BP56" s="428"/>
    </row>
    <row r="57" spans="1:68" ht="12" customHeight="1" thickBot="1" x14ac:dyDescent="0.2">
      <c r="A57" s="82"/>
      <c r="B57" s="244"/>
      <c r="C57" s="245" t="s">
        <v>110</v>
      </c>
      <c r="D57" s="162" t="str">
        <f>IF(R48="","",R48)</f>
        <v/>
      </c>
      <c r="E57" s="160" t="str">
        <f t="shared" si="4"/>
        <v/>
      </c>
      <c r="F57" s="159" t="str">
        <f>IF(P48="","",P48)</f>
        <v/>
      </c>
      <c r="G57" s="433" t="str">
        <f>IF(I54="","",I54)</f>
        <v/>
      </c>
      <c r="H57" s="161" t="str">
        <f>IF(R51="","",R51)</f>
        <v/>
      </c>
      <c r="I57" s="160" t="str">
        <f t="shared" si="6"/>
        <v/>
      </c>
      <c r="J57" s="159" t="str">
        <f>IF(P51="","",P51)</f>
        <v/>
      </c>
      <c r="K57" s="433" t="str">
        <f>IF(M54="","",M54)</f>
        <v/>
      </c>
      <c r="L57" s="161">
        <f>IF(R54="","",R54)</f>
        <v>12</v>
      </c>
      <c r="M57" s="160" t="str">
        <f>IF(L57="","","-")</f>
        <v>-</v>
      </c>
      <c r="N57" s="159">
        <f>IF(P54="","",P54)</f>
        <v>15</v>
      </c>
      <c r="O57" s="433" t="str">
        <f>IF(Q54="","",Q54)</f>
        <v>-</v>
      </c>
      <c r="P57" s="477"/>
      <c r="Q57" s="478"/>
      <c r="R57" s="478"/>
      <c r="S57" s="479"/>
      <c r="T57" s="3">
        <f>Y56</f>
        <v>2</v>
      </c>
      <c r="U57" s="2" t="s">
        <v>2</v>
      </c>
      <c r="V57" s="2">
        <f>Z56</f>
        <v>1</v>
      </c>
      <c r="W57" s="1" t="s">
        <v>1</v>
      </c>
      <c r="X57" s="149"/>
      <c r="Y57" s="210"/>
      <c r="Z57" s="209"/>
      <c r="AA57" s="210"/>
      <c r="AB57" s="209"/>
      <c r="AC57" s="208"/>
      <c r="AD57" s="209"/>
      <c r="AE57" s="209"/>
      <c r="AF57" s="208"/>
      <c r="AG57" s="196"/>
      <c r="AH57" s="207"/>
      <c r="AJ57" s="253"/>
      <c r="AK57" s="254" t="s">
        <v>171</v>
      </c>
      <c r="AL57" s="162" t="str">
        <f>IF(AZ48="","",AZ48)</f>
        <v/>
      </c>
      <c r="AM57" s="160" t="str">
        <f t="shared" si="5"/>
        <v/>
      </c>
      <c r="AN57" s="159" t="str">
        <f>IF(AX48="","",AX48)</f>
        <v/>
      </c>
      <c r="AO57" s="433" t="str">
        <f>IF(AQ54="","",AQ54)</f>
        <v/>
      </c>
      <c r="AP57" s="161" t="str">
        <f>IF(AZ51="","",AZ51)</f>
        <v/>
      </c>
      <c r="AQ57" s="160" t="str">
        <f t="shared" si="7"/>
        <v/>
      </c>
      <c r="AR57" s="159" t="str">
        <f>IF(AX51="","",AX51)</f>
        <v/>
      </c>
      <c r="AS57" s="433" t="str">
        <f>IF(AU54="","",AU54)</f>
        <v/>
      </c>
      <c r="AT57" s="161">
        <f>IF(AZ54="","",AZ54)</f>
        <v>15</v>
      </c>
      <c r="AU57" s="160" t="str">
        <f>IF(AT57="","","-")</f>
        <v>-</v>
      </c>
      <c r="AV57" s="159">
        <f>IF(AX54="","",AX54)</f>
        <v>12</v>
      </c>
      <c r="AW57" s="433" t="str">
        <f>IF(AY54="","",AY54)</f>
        <v>-</v>
      </c>
      <c r="AX57" s="477"/>
      <c r="AY57" s="478"/>
      <c r="AZ57" s="478"/>
      <c r="BA57" s="479"/>
      <c r="BB57" s="3">
        <f>BG56</f>
        <v>1</v>
      </c>
      <c r="BC57" s="2" t="s">
        <v>2</v>
      </c>
      <c r="BD57" s="2">
        <f>BH56</f>
        <v>2</v>
      </c>
      <c r="BE57" s="1" t="s">
        <v>1</v>
      </c>
      <c r="BF57" s="149"/>
      <c r="BG57" s="210"/>
      <c r="BH57" s="209"/>
      <c r="BI57" s="210"/>
      <c r="BJ57" s="209"/>
      <c r="BK57" s="208"/>
      <c r="BL57" s="209"/>
      <c r="BM57" s="209"/>
      <c r="BN57" s="208"/>
      <c r="BO57" s="196"/>
      <c r="BP57" s="207"/>
    </row>
    <row r="58" spans="1:68" ht="7.95" customHeight="1" thickBot="1" x14ac:dyDescent="0.25">
      <c r="B58" s="44"/>
      <c r="C58" s="44"/>
      <c r="T58" s="26"/>
      <c r="U58" s="26"/>
      <c r="V58" s="26"/>
      <c r="W58" s="26"/>
      <c r="AJ58" s="44"/>
      <c r="AK58" s="44"/>
    </row>
    <row r="59" spans="1:68" ht="10.95" customHeight="1" x14ac:dyDescent="0.15">
      <c r="B59" s="537" t="s">
        <v>62</v>
      </c>
      <c r="C59" s="585"/>
      <c r="D59" s="525" t="str">
        <f>B61</f>
        <v>田辺栄司</v>
      </c>
      <c r="E59" s="526"/>
      <c r="F59" s="526"/>
      <c r="G59" s="527"/>
      <c r="H59" s="528" t="str">
        <f>B64</f>
        <v>松村直樹</v>
      </c>
      <c r="I59" s="526"/>
      <c r="J59" s="526"/>
      <c r="K59" s="527"/>
      <c r="L59" s="528" t="str">
        <f>B67</f>
        <v>星加湧哉</v>
      </c>
      <c r="M59" s="526"/>
      <c r="N59" s="526"/>
      <c r="O59" s="527"/>
      <c r="P59" s="528" t="str">
        <f>B70</f>
        <v>木村圭一</v>
      </c>
      <c r="Q59" s="526"/>
      <c r="R59" s="526"/>
      <c r="S59" s="541"/>
      <c r="T59" s="446" t="s">
        <v>4</v>
      </c>
      <c r="U59" s="447"/>
      <c r="V59" s="447"/>
      <c r="W59" s="448"/>
      <c r="X59" s="149"/>
      <c r="Y59" s="449" t="s">
        <v>21</v>
      </c>
      <c r="Z59" s="450"/>
      <c r="AA59" s="449" t="s">
        <v>20</v>
      </c>
      <c r="AB59" s="451"/>
      <c r="AC59" s="450"/>
      <c r="AD59" s="452" t="s">
        <v>19</v>
      </c>
      <c r="AE59" s="453"/>
      <c r="AF59" s="454"/>
      <c r="AG59" s="149"/>
      <c r="AH59" s="149"/>
      <c r="AJ59" s="44"/>
      <c r="AK59" s="44"/>
    </row>
    <row r="60" spans="1:68" ht="10.95" customHeight="1" thickBot="1" x14ac:dyDescent="0.2">
      <c r="B60" s="580"/>
      <c r="C60" s="586"/>
      <c r="D60" s="506" t="str">
        <f>B62</f>
        <v>羽鳥めぐみ</v>
      </c>
      <c r="E60" s="507"/>
      <c r="F60" s="507"/>
      <c r="G60" s="508"/>
      <c r="H60" s="509" t="str">
        <f>B65</f>
        <v>松村咲希</v>
      </c>
      <c r="I60" s="507"/>
      <c r="J60" s="507"/>
      <c r="K60" s="508"/>
      <c r="L60" s="509" t="str">
        <f>B68</f>
        <v>田中美喜</v>
      </c>
      <c r="M60" s="507"/>
      <c r="N60" s="507"/>
      <c r="O60" s="508"/>
      <c r="P60" s="509" t="str">
        <f>B71</f>
        <v>長原芽美</v>
      </c>
      <c r="Q60" s="507"/>
      <c r="R60" s="507"/>
      <c r="S60" s="536"/>
      <c r="T60" s="434" t="s">
        <v>3</v>
      </c>
      <c r="U60" s="435"/>
      <c r="V60" s="435"/>
      <c r="W60" s="436"/>
      <c r="X60" s="149"/>
      <c r="Y60" s="193" t="s">
        <v>18</v>
      </c>
      <c r="Z60" s="192" t="s">
        <v>1</v>
      </c>
      <c r="AA60" s="193" t="s">
        <v>22</v>
      </c>
      <c r="AB60" s="192" t="s">
        <v>17</v>
      </c>
      <c r="AC60" s="191" t="s">
        <v>16</v>
      </c>
      <c r="AD60" s="192" t="s">
        <v>22</v>
      </c>
      <c r="AE60" s="192" t="s">
        <v>17</v>
      </c>
      <c r="AF60" s="191" t="s">
        <v>16</v>
      </c>
      <c r="AG60" s="149"/>
      <c r="AH60" s="149"/>
      <c r="AJ60" s="44"/>
      <c r="AK60" s="44"/>
    </row>
    <row r="61" spans="1:68" ht="12" customHeight="1" x14ac:dyDescent="0.15">
      <c r="B61" s="246" t="s">
        <v>289</v>
      </c>
      <c r="C61" s="247" t="s">
        <v>0</v>
      </c>
      <c r="D61" s="501"/>
      <c r="E61" s="502"/>
      <c r="F61" s="502"/>
      <c r="G61" s="503"/>
      <c r="H61" s="278">
        <v>1</v>
      </c>
      <c r="I61" s="170" t="str">
        <f>IF(H61="","","-")</f>
        <v>-</v>
      </c>
      <c r="J61" s="177">
        <v>15</v>
      </c>
      <c r="K61" s="437" t="str">
        <f>IF(H61&lt;&gt;"",IF(H61&gt;J61,IF(H62&gt;J62,"○",IF(H63&gt;J63,"○","×")),IF(H62&gt;J62,IF(H63&gt;J63,"○","×"),"×")),"")</f>
        <v>×</v>
      </c>
      <c r="L61" s="150">
        <v>8</v>
      </c>
      <c r="M61" s="190" t="str">
        <f t="shared" ref="M61:M66" si="8">IF(L61="","","-")</f>
        <v>-</v>
      </c>
      <c r="N61" s="189">
        <v>15</v>
      </c>
      <c r="O61" s="437" t="str">
        <f>IF(L61&lt;&gt;"",IF(L61&gt;N61,IF(L62&gt;N62,"○",IF(L63&gt;N63,"○","×")),IF(L62&gt;N62,IF(L63&gt;N63,"○","×"),"×")),"")</f>
        <v>×</v>
      </c>
      <c r="P61" s="220">
        <v>8</v>
      </c>
      <c r="Q61" s="190" t="str">
        <f t="shared" ref="Q61:Q69" si="9">IF(P61="","","-")</f>
        <v>-</v>
      </c>
      <c r="R61" s="177">
        <v>15</v>
      </c>
      <c r="S61" s="440" t="str">
        <f>IF(P61&lt;&gt;"",IF(P61&gt;R61,IF(P62&gt;R62,"○",IF(P63&gt;R63,"○","×")),IF(P62&gt;R62,IF(P63&gt;R63,"○","×"),"×")),"")</f>
        <v>○</v>
      </c>
      <c r="T61" s="441">
        <f>RANK(AG62,AG62:AG71)</f>
        <v>3</v>
      </c>
      <c r="U61" s="442"/>
      <c r="V61" s="442"/>
      <c r="W61" s="443"/>
      <c r="X61" s="149"/>
      <c r="Y61" s="216"/>
      <c r="Z61" s="212"/>
      <c r="AA61" s="195"/>
      <c r="AB61" s="194"/>
      <c r="AC61" s="218"/>
      <c r="AD61" s="212"/>
      <c r="AE61" s="212"/>
      <c r="AF61" s="211"/>
      <c r="AG61" s="149"/>
      <c r="AH61" s="149"/>
      <c r="AJ61" s="44"/>
      <c r="AK61" s="44"/>
    </row>
    <row r="62" spans="1:68" ht="12" customHeight="1" x14ac:dyDescent="0.15">
      <c r="B62" s="246" t="s">
        <v>50</v>
      </c>
      <c r="C62" s="247" t="s">
        <v>0</v>
      </c>
      <c r="D62" s="504"/>
      <c r="E62" s="475"/>
      <c r="F62" s="475"/>
      <c r="G62" s="492"/>
      <c r="H62" s="278">
        <v>7</v>
      </c>
      <c r="I62" s="170" t="str">
        <f>IF(H62="","","-")</f>
        <v>-</v>
      </c>
      <c r="J62" s="188">
        <v>15</v>
      </c>
      <c r="K62" s="438"/>
      <c r="L62" s="150">
        <v>15</v>
      </c>
      <c r="M62" s="170" t="str">
        <f t="shared" si="8"/>
        <v>-</v>
      </c>
      <c r="N62" s="177">
        <v>6</v>
      </c>
      <c r="O62" s="438"/>
      <c r="P62" s="150">
        <v>15</v>
      </c>
      <c r="Q62" s="170" t="str">
        <f t="shared" si="9"/>
        <v>-</v>
      </c>
      <c r="R62" s="177">
        <v>5</v>
      </c>
      <c r="S62" s="429"/>
      <c r="T62" s="424"/>
      <c r="U62" s="425"/>
      <c r="V62" s="425"/>
      <c r="W62" s="426"/>
      <c r="X62" s="149"/>
      <c r="Y62" s="216">
        <f>COUNTIF(D61:S63,"○")</f>
        <v>1</v>
      </c>
      <c r="Z62" s="212">
        <f>COUNTIF(D61:S63,"×")</f>
        <v>2</v>
      </c>
      <c r="AA62" s="215">
        <f>(IF((D61&gt;F61),1,0))+(IF((D62&gt;F62),1,0))+(IF((D63&gt;F63),1,0))+(IF((H61&gt;J61),1,0))+(IF((H62&gt;J62),1,0))+(IF((H63&gt;J63),1,0))+(IF((L61&gt;N61),1,0))+(IF((L62&gt;N62),1,0))+(IF((L63&gt;N63),1,0))+(IF((P61&gt;R61),1,0))+(IF((P62&gt;R62),1,0))+(IF((P63&gt;R63),1,0))</f>
        <v>3</v>
      </c>
      <c r="AB62" s="214">
        <f>(IF((D61&lt;F61),1,0))+(IF((D62&lt;F62),1,0))+(IF((D63&lt;F63),1,0))+(IF((H61&lt;J61),1,0))+(IF((H62&lt;J62),1,0))+(IF((H63&lt;J63),1,0))+(IF((L61&lt;N61),1,0))+(IF((L62&lt;N62),1,0))+(IF((L63&lt;N63),1,0))+(IF((P61&lt;R61),1,0))+(IF((P62&lt;R62),1,0))+(IF((P63&lt;R63),1,0))</f>
        <v>5</v>
      </c>
      <c r="AC62" s="213">
        <f>AA62-AB62</f>
        <v>-2</v>
      </c>
      <c r="AD62" s="212">
        <f>SUM(D61:D63,H61:H63,L61:L63,P61:P63)</f>
        <v>81</v>
      </c>
      <c r="AE62" s="212">
        <f>SUM(F61:F63,J61:J63,N61:N63,R61:R63)</f>
        <v>93</v>
      </c>
      <c r="AF62" s="211">
        <f>AD62-AE62</f>
        <v>-12</v>
      </c>
      <c r="AG62" s="427">
        <f>(Y62-Z62)*1000+(AC62)*100+AF62</f>
        <v>-1212</v>
      </c>
      <c r="AH62" s="428"/>
      <c r="AJ62" s="44"/>
      <c r="AK62" s="44"/>
    </row>
    <row r="63" spans="1:68" ht="12" customHeight="1" x14ac:dyDescent="0.15">
      <c r="B63" s="248"/>
      <c r="C63" s="238" t="s">
        <v>101</v>
      </c>
      <c r="D63" s="505"/>
      <c r="E63" s="494"/>
      <c r="F63" s="494"/>
      <c r="G63" s="495"/>
      <c r="H63" s="153"/>
      <c r="I63" s="170" t="str">
        <f>IF(H63="","","-")</f>
        <v/>
      </c>
      <c r="J63" s="184"/>
      <c r="K63" s="439"/>
      <c r="L63" s="153">
        <v>12</v>
      </c>
      <c r="M63" s="185" t="str">
        <f t="shared" si="8"/>
        <v>-</v>
      </c>
      <c r="N63" s="184">
        <v>15</v>
      </c>
      <c r="O63" s="438"/>
      <c r="P63" s="153">
        <v>15</v>
      </c>
      <c r="Q63" s="185" t="str">
        <f t="shared" si="9"/>
        <v>-</v>
      </c>
      <c r="R63" s="184">
        <v>7</v>
      </c>
      <c r="S63" s="429"/>
      <c r="T63" s="97">
        <f>Y62</f>
        <v>1</v>
      </c>
      <c r="U63" s="98" t="s">
        <v>2</v>
      </c>
      <c r="V63" s="98">
        <f>Z62</f>
        <v>2</v>
      </c>
      <c r="W63" s="99" t="s">
        <v>1</v>
      </c>
      <c r="X63" s="149"/>
      <c r="Y63" s="216"/>
      <c r="Z63" s="212"/>
      <c r="AA63" s="216"/>
      <c r="AB63" s="212"/>
      <c r="AC63" s="211"/>
      <c r="AD63" s="212"/>
      <c r="AE63" s="212"/>
      <c r="AF63" s="211"/>
      <c r="AG63" s="151"/>
      <c r="AH63" s="217"/>
      <c r="AJ63" s="44"/>
      <c r="AK63" s="44"/>
    </row>
    <row r="64" spans="1:68" ht="12" customHeight="1" x14ac:dyDescent="0.15">
      <c r="B64" s="249" t="s">
        <v>194</v>
      </c>
      <c r="C64" s="83" t="s">
        <v>381</v>
      </c>
      <c r="D64" s="172">
        <f>IF(J61="","",J61)</f>
        <v>15</v>
      </c>
      <c r="E64" s="170" t="str">
        <f t="shared" ref="E64:E72" si="10">IF(D64="","","-")</f>
        <v>-</v>
      </c>
      <c r="F64" s="169">
        <f>IF(H61="","",H61)</f>
        <v>1</v>
      </c>
      <c r="G64" s="431" t="str">
        <f>IF(K61="","",IF(K61="○","×",IF(K61="×","○")))</f>
        <v>○</v>
      </c>
      <c r="H64" s="471"/>
      <c r="I64" s="472"/>
      <c r="J64" s="472"/>
      <c r="K64" s="491"/>
      <c r="L64" s="150">
        <v>15</v>
      </c>
      <c r="M64" s="170" t="str">
        <f t="shared" si="8"/>
        <v>-</v>
      </c>
      <c r="N64" s="177">
        <v>9</v>
      </c>
      <c r="O64" s="444" t="str">
        <f>IF(L64&lt;&gt;"",IF(L64&gt;N64,IF(L65&gt;N65,"○",IF(L66&gt;N66,"○","×")),IF(L65&gt;N65,IF(L66&gt;N66,"○","×"),"×")),"")</f>
        <v>○</v>
      </c>
      <c r="P64" s="150">
        <v>15</v>
      </c>
      <c r="Q64" s="170" t="str">
        <f t="shared" si="9"/>
        <v>-</v>
      </c>
      <c r="R64" s="177">
        <v>3</v>
      </c>
      <c r="S64" s="445" t="str">
        <f>IF(P64&lt;&gt;"",IF(P64&gt;R64,IF(P65&gt;R65,"○",IF(P66&gt;R66,"○","×")),IF(P65&gt;R65,IF(P66&gt;R66,"○","×"),"×")),"")</f>
        <v>○</v>
      </c>
      <c r="T64" s="421">
        <f>RANK(AG65,AG62:AG71)</f>
        <v>1</v>
      </c>
      <c r="U64" s="422"/>
      <c r="V64" s="422"/>
      <c r="W64" s="423"/>
      <c r="X64" s="149"/>
      <c r="Y64" s="195"/>
      <c r="Z64" s="194"/>
      <c r="AA64" s="195"/>
      <c r="AB64" s="194"/>
      <c r="AC64" s="218"/>
      <c r="AD64" s="194"/>
      <c r="AE64" s="194"/>
      <c r="AF64" s="218"/>
      <c r="AG64" s="151"/>
      <c r="AH64" s="217"/>
      <c r="AJ64" s="44"/>
      <c r="AK64" s="44"/>
    </row>
    <row r="65" spans="1:61" ht="12" customHeight="1" x14ac:dyDescent="0.15">
      <c r="B65" s="250" t="s">
        <v>193</v>
      </c>
      <c r="C65" s="330" t="s">
        <v>382</v>
      </c>
      <c r="D65" s="172">
        <f>IF(J62="","",J62)</f>
        <v>15</v>
      </c>
      <c r="E65" s="170" t="str">
        <f t="shared" si="10"/>
        <v>-</v>
      </c>
      <c r="F65" s="169">
        <f>IF(H62="","",H62)</f>
        <v>7</v>
      </c>
      <c r="G65" s="432" t="str">
        <f>IF(I62="","",I62)</f>
        <v>-</v>
      </c>
      <c r="H65" s="474"/>
      <c r="I65" s="475"/>
      <c r="J65" s="475"/>
      <c r="K65" s="492"/>
      <c r="L65" s="150">
        <v>15</v>
      </c>
      <c r="M65" s="170" t="str">
        <f t="shared" si="8"/>
        <v>-</v>
      </c>
      <c r="N65" s="177">
        <v>6</v>
      </c>
      <c r="O65" s="438"/>
      <c r="P65" s="150">
        <v>15</v>
      </c>
      <c r="Q65" s="170" t="str">
        <f t="shared" si="9"/>
        <v>-</v>
      </c>
      <c r="R65" s="177">
        <v>5</v>
      </c>
      <c r="S65" s="429"/>
      <c r="T65" s="424"/>
      <c r="U65" s="425"/>
      <c r="V65" s="425"/>
      <c r="W65" s="426"/>
      <c r="X65" s="149"/>
      <c r="Y65" s="216">
        <f>COUNTIF(D64:S66,"○")</f>
        <v>3</v>
      </c>
      <c r="Z65" s="212">
        <f>COUNTIF(D64:S66,"×")</f>
        <v>0</v>
      </c>
      <c r="AA65" s="215">
        <f>(IF((D64&gt;F64),1,0))+(IF((D65&gt;F65),1,0))+(IF((D66&gt;F66),1,0))+(IF((H64&gt;J64),1,0))+(IF((H65&gt;J65),1,0))+(IF((H66&gt;J66),1,0))+(IF((L64&gt;N64),1,0))+(IF((L65&gt;N65),1,0))+(IF((L66&gt;N66),1,0))+(IF((P64&gt;R64),1,0))+(IF((P65&gt;R65),1,0))+(IF((P66&gt;R66),1,0))</f>
        <v>6</v>
      </c>
      <c r="AB65" s="214">
        <f>(IF((D64&lt;F64),1,0))+(IF((D65&lt;F65),1,0))+(IF((D66&lt;F66),1,0))+(IF((H64&lt;J64),1,0))+(IF((H65&lt;J65),1,0))+(IF((H66&lt;J66),1,0))+(IF((L64&lt;N64),1,0))+(IF((L65&lt;N65),1,0))+(IF((L66&lt;N66),1,0))+(IF((P64&lt;R64),1,0))+(IF((P65&lt;R65),1,0))+(IF((P66&lt;R66),1,0))</f>
        <v>0</v>
      </c>
      <c r="AC65" s="213">
        <f>AA65-AB65</f>
        <v>6</v>
      </c>
      <c r="AD65" s="212">
        <f>SUM(D64:D66,H64:H66,L64:L66,P64:P66)</f>
        <v>90</v>
      </c>
      <c r="AE65" s="212">
        <f>SUM(F64:F66,J64:J66,N64:N66,R64:R66)</f>
        <v>31</v>
      </c>
      <c r="AF65" s="211">
        <f>AD65-AE65</f>
        <v>59</v>
      </c>
      <c r="AG65" s="427">
        <f>(Y65-Z65)*1000+(AC65)*100+AF65</f>
        <v>3659</v>
      </c>
      <c r="AH65" s="428"/>
      <c r="AJ65" s="44"/>
      <c r="AK65" s="44"/>
    </row>
    <row r="66" spans="1:61" ht="12" customHeight="1" x14ac:dyDescent="0.15">
      <c r="B66" s="267" t="s">
        <v>383</v>
      </c>
      <c r="C66" s="331"/>
      <c r="D66" s="187" t="str">
        <f>IF(J63="","",J63)</f>
        <v/>
      </c>
      <c r="E66" s="170" t="str">
        <f t="shared" si="10"/>
        <v/>
      </c>
      <c r="F66" s="186" t="str">
        <f>IF(H63="","",H63)</f>
        <v/>
      </c>
      <c r="G66" s="500" t="str">
        <f>IF(I63="","",I63)</f>
        <v/>
      </c>
      <c r="H66" s="493"/>
      <c r="I66" s="494"/>
      <c r="J66" s="494"/>
      <c r="K66" s="495"/>
      <c r="L66" s="153"/>
      <c r="M66" s="170" t="str">
        <f t="shared" si="8"/>
        <v/>
      </c>
      <c r="N66" s="184"/>
      <c r="O66" s="439"/>
      <c r="P66" s="153"/>
      <c r="Q66" s="185" t="str">
        <f t="shared" si="9"/>
        <v/>
      </c>
      <c r="R66" s="184"/>
      <c r="S66" s="430"/>
      <c r="T66" s="97">
        <f>Y65</f>
        <v>3</v>
      </c>
      <c r="U66" s="98" t="s">
        <v>2</v>
      </c>
      <c r="V66" s="98">
        <f>Z65</f>
        <v>0</v>
      </c>
      <c r="W66" s="99" t="s">
        <v>1</v>
      </c>
      <c r="X66" s="149"/>
      <c r="Y66" s="210"/>
      <c r="Z66" s="209"/>
      <c r="AA66" s="210"/>
      <c r="AB66" s="209"/>
      <c r="AC66" s="208"/>
      <c r="AD66" s="209"/>
      <c r="AE66" s="209"/>
      <c r="AF66" s="208"/>
      <c r="AG66" s="151"/>
      <c r="AH66" s="217"/>
      <c r="AJ66" s="44"/>
      <c r="AK66" s="44"/>
    </row>
    <row r="67" spans="1:61" ht="12" customHeight="1" x14ac:dyDescent="0.15">
      <c r="B67" s="251" t="s">
        <v>259</v>
      </c>
      <c r="C67" s="252" t="s">
        <v>344</v>
      </c>
      <c r="D67" s="172">
        <f>IF(N61="","",N61)</f>
        <v>15</v>
      </c>
      <c r="E67" s="174" t="str">
        <f t="shared" si="10"/>
        <v>-</v>
      </c>
      <c r="F67" s="169">
        <f>IF(L61="","",L61)</f>
        <v>8</v>
      </c>
      <c r="G67" s="431" t="str">
        <f>IF(O61="","",IF(O61="○","×",IF(O61="×","○")))</f>
        <v>○</v>
      </c>
      <c r="H67" s="171">
        <f>IF(N64="","",N64)</f>
        <v>9</v>
      </c>
      <c r="I67" s="170" t="str">
        <f t="shared" ref="I67:I72" si="11">IF(H67="","","-")</f>
        <v>-</v>
      </c>
      <c r="J67" s="169">
        <f>IF(L64="","",L64)</f>
        <v>15</v>
      </c>
      <c r="K67" s="431" t="str">
        <f>IF(O64="","",IF(O64="○","×",IF(O64="×","○")))</f>
        <v>×</v>
      </c>
      <c r="L67" s="471"/>
      <c r="M67" s="472"/>
      <c r="N67" s="472"/>
      <c r="O67" s="491"/>
      <c r="P67" s="150">
        <v>15</v>
      </c>
      <c r="Q67" s="170" t="str">
        <f t="shared" si="9"/>
        <v>-</v>
      </c>
      <c r="R67" s="177">
        <v>5</v>
      </c>
      <c r="S67" s="429" t="str">
        <f>IF(P67&lt;&gt;"",IF(P67&gt;R67,IF(P68&gt;R68,"○",IF(P69&gt;R69,"○","×")),IF(P68&gt;R68,IF(P69&gt;R69,"○","×"),"×")),"")</f>
        <v>○</v>
      </c>
      <c r="T67" s="421">
        <f>RANK(AG68,AG62:AG71)</f>
        <v>2</v>
      </c>
      <c r="U67" s="422"/>
      <c r="V67" s="422"/>
      <c r="W67" s="423"/>
      <c r="X67" s="149"/>
      <c r="Y67" s="216"/>
      <c r="Z67" s="212"/>
      <c r="AA67" s="216"/>
      <c r="AB67" s="212"/>
      <c r="AC67" s="211"/>
      <c r="AD67" s="212"/>
      <c r="AE67" s="212"/>
      <c r="AF67" s="211"/>
      <c r="AG67" s="151"/>
      <c r="AH67" s="217"/>
      <c r="AJ67" s="44"/>
      <c r="AK67" s="44"/>
    </row>
    <row r="68" spans="1:61" ht="12" customHeight="1" x14ac:dyDescent="0.15">
      <c r="B68" s="250" t="s">
        <v>258</v>
      </c>
      <c r="C68" s="247" t="s">
        <v>344</v>
      </c>
      <c r="D68" s="172">
        <f>IF(N62="","",N62)</f>
        <v>6</v>
      </c>
      <c r="E68" s="170" t="str">
        <f t="shared" si="10"/>
        <v>-</v>
      </c>
      <c r="F68" s="169">
        <f>IF(L62="","",L62)</f>
        <v>15</v>
      </c>
      <c r="G68" s="432" t="str">
        <f>IF(I65="","",I65)</f>
        <v/>
      </c>
      <c r="H68" s="171">
        <f>IF(N65="","",N65)</f>
        <v>6</v>
      </c>
      <c r="I68" s="170" t="str">
        <f t="shared" si="11"/>
        <v>-</v>
      </c>
      <c r="J68" s="169">
        <f>IF(L65="","",L65)</f>
        <v>15</v>
      </c>
      <c r="K68" s="432" t="str">
        <f>IF(M65="","",M65)</f>
        <v>-</v>
      </c>
      <c r="L68" s="474"/>
      <c r="M68" s="475"/>
      <c r="N68" s="475"/>
      <c r="O68" s="492"/>
      <c r="P68" s="150">
        <v>15</v>
      </c>
      <c r="Q68" s="170" t="str">
        <f t="shared" si="9"/>
        <v>-</v>
      </c>
      <c r="R68" s="177">
        <v>9</v>
      </c>
      <c r="S68" s="429"/>
      <c r="T68" s="424"/>
      <c r="U68" s="425"/>
      <c r="V68" s="425"/>
      <c r="W68" s="426"/>
      <c r="X68" s="149"/>
      <c r="Y68" s="216">
        <f>COUNTIF(D67:S69,"○")</f>
        <v>2</v>
      </c>
      <c r="Z68" s="212">
        <f>COUNTIF(D67:S69,"×")</f>
        <v>1</v>
      </c>
      <c r="AA68" s="215">
        <f>(IF((D67&gt;F67),1,0))+(IF((D68&gt;F68),1,0))+(IF((D69&gt;F69),1,0))+(IF((H67&gt;J67),1,0))+(IF((H68&gt;J68),1,0))+(IF((H69&gt;J69),1,0))+(IF((L67&gt;N67),1,0))+(IF((L68&gt;N68),1,0))+(IF((L69&gt;N69),1,0))+(IF((P67&gt;R67),1,0))+(IF((P68&gt;R68),1,0))+(IF((P69&gt;R69),1,0))</f>
        <v>4</v>
      </c>
      <c r="AB68" s="214">
        <f>(IF((D67&lt;F67),1,0))+(IF((D68&lt;F68),1,0))+(IF((D69&lt;F69),1,0))+(IF((H67&lt;J67),1,0))+(IF((H68&lt;J68),1,0))+(IF((H69&lt;J69),1,0))+(IF((L67&lt;N67),1,0))+(IF((L68&lt;N68),1,0))+(IF((L69&lt;N69),1,0))+(IF((P67&lt;R67),1,0))+(IF((P68&lt;R68),1,0))+(IF((P69&lt;R69),1,0))</f>
        <v>3</v>
      </c>
      <c r="AC68" s="213">
        <f>AA68-AB68</f>
        <v>1</v>
      </c>
      <c r="AD68" s="212">
        <f>SUM(D67:D69,H67:H69,L67:L69,P67:P69)</f>
        <v>81</v>
      </c>
      <c r="AE68" s="212">
        <f>SUM(F67:F69,J67:J69,N67:N69,R67:R69)</f>
        <v>79</v>
      </c>
      <c r="AF68" s="211">
        <f>AD68-AE68</f>
        <v>2</v>
      </c>
      <c r="AG68" s="427">
        <f>(Y68-Z68)*1000+(AC68)*100+AF68</f>
        <v>1102</v>
      </c>
      <c r="AH68" s="428"/>
      <c r="AJ68" s="44"/>
      <c r="AK68" s="44"/>
    </row>
    <row r="69" spans="1:61" ht="12" customHeight="1" x14ac:dyDescent="0.15">
      <c r="B69" s="248"/>
      <c r="C69" s="238" t="s">
        <v>171</v>
      </c>
      <c r="D69" s="187">
        <f>IF(N63="","",N63)</f>
        <v>15</v>
      </c>
      <c r="E69" s="185" t="str">
        <f t="shared" si="10"/>
        <v>-</v>
      </c>
      <c r="F69" s="186">
        <f>IF(L63="","",L63)</f>
        <v>12</v>
      </c>
      <c r="G69" s="500" t="str">
        <f>IF(I66="","",I66)</f>
        <v/>
      </c>
      <c r="H69" s="219" t="str">
        <f>IF(N66="","",N66)</f>
        <v/>
      </c>
      <c r="I69" s="170" t="str">
        <f t="shared" si="11"/>
        <v/>
      </c>
      <c r="J69" s="186" t="str">
        <f>IF(L66="","",L66)</f>
        <v/>
      </c>
      <c r="K69" s="500" t="str">
        <f>IF(M66="","",M66)</f>
        <v/>
      </c>
      <c r="L69" s="493"/>
      <c r="M69" s="494"/>
      <c r="N69" s="494"/>
      <c r="O69" s="495"/>
      <c r="P69" s="153"/>
      <c r="Q69" s="170" t="str">
        <f t="shared" si="9"/>
        <v/>
      </c>
      <c r="R69" s="184"/>
      <c r="S69" s="430"/>
      <c r="T69" s="97">
        <f>Y68</f>
        <v>2</v>
      </c>
      <c r="U69" s="98" t="s">
        <v>2</v>
      </c>
      <c r="V69" s="98">
        <f>Z68</f>
        <v>1</v>
      </c>
      <c r="W69" s="99" t="s">
        <v>1</v>
      </c>
      <c r="X69" s="149"/>
      <c r="Y69" s="216"/>
      <c r="Z69" s="212"/>
      <c r="AA69" s="216"/>
      <c r="AB69" s="212"/>
      <c r="AC69" s="211"/>
      <c r="AD69" s="212"/>
      <c r="AE69" s="212"/>
      <c r="AF69" s="211"/>
      <c r="AG69" s="151"/>
      <c r="AH69" s="217"/>
      <c r="AJ69" s="44"/>
      <c r="AK69" s="44"/>
    </row>
    <row r="70" spans="1:61" ht="12" customHeight="1" x14ac:dyDescent="0.15">
      <c r="B70" s="250" t="s">
        <v>151</v>
      </c>
      <c r="C70" s="247" t="s">
        <v>55</v>
      </c>
      <c r="D70" s="172">
        <f>IF(R61="","",R61)</f>
        <v>15</v>
      </c>
      <c r="E70" s="170" t="str">
        <f t="shared" si="10"/>
        <v>-</v>
      </c>
      <c r="F70" s="169">
        <f>IF(P61="","",P61)</f>
        <v>8</v>
      </c>
      <c r="G70" s="431" t="str">
        <f>IF(S61="","",IF(S61="○","×",IF(S61="×","○")))</f>
        <v>×</v>
      </c>
      <c r="H70" s="171">
        <f>IF(R64="","",R64)</f>
        <v>3</v>
      </c>
      <c r="I70" s="174" t="str">
        <f t="shared" si="11"/>
        <v>-</v>
      </c>
      <c r="J70" s="169">
        <f>IF(P64="","",P64)</f>
        <v>15</v>
      </c>
      <c r="K70" s="431" t="str">
        <f>IF(S64="","",IF(S64="○","×",IF(S64="×","○")))</f>
        <v>×</v>
      </c>
      <c r="L70" s="175">
        <f>IF(R67="","",R67)</f>
        <v>5</v>
      </c>
      <c r="M70" s="170" t="str">
        <f>IF(L70="","","-")</f>
        <v>-</v>
      </c>
      <c r="N70" s="173">
        <f>IF(P67="","",P67)</f>
        <v>15</v>
      </c>
      <c r="O70" s="431" t="str">
        <f>IF(S67="","",IF(S67="○","×",IF(S67="×","○")))</f>
        <v>×</v>
      </c>
      <c r="P70" s="471"/>
      <c r="Q70" s="472"/>
      <c r="R70" s="472"/>
      <c r="S70" s="473"/>
      <c r="T70" s="421">
        <f>RANK(AG71,AG62:AG71)</f>
        <v>4</v>
      </c>
      <c r="U70" s="422"/>
      <c r="V70" s="422"/>
      <c r="W70" s="423"/>
      <c r="X70" s="149"/>
      <c r="Y70" s="195"/>
      <c r="Z70" s="194"/>
      <c r="AA70" s="195"/>
      <c r="AB70" s="194"/>
      <c r="AC70" s="218"/>
      <c r="AD70" s="194"/>
      <c r="AE70" s="194"/>
      <c r="AF70" s="218"/>
      <c r="AG70" s="151"/>
      <c r="AH70" s="217"/>
      <c r="AJ70" s="44"/>
      <c r="AK70" s="44"/>
    </row>
    <row r="71" spans="1:61" ht="12" customHeight="1" x14ac:dyDescent="0.15">
      <c r="B71" s="250" t="s">
        <v>150</v>
      </c>
      <c r="C71" s="247" t="s">
        <v>149</v>
      </c>
      <c r="D71" s="172">
        <f>IF(R62="","",R62)</f>
        <v>5</v>
      </c>
      <c r="E71" s="170" t="str">
        <f t="shared" si="10"/>
        <v>-</v>
      </c>
      <c r="F71" s="169">
        <f>IF(P62="","",P62)</f>
        <v>15</v>
      </c>
      <c r="G71" s="432" t="str">
        <f>IF(I68="","",I68)</f>
        <v>-</v>
      </c>
      <c r="H71" s="171">
        <f>IF(R65="","",R65)</f>
        <v>5</v>
      </c>
      <c r="I71" s="170" t="str">
        <f t="shared" si="11"/>
        <v>-</v>
      </c>
      <c r="J71" s="169">
        <f>IF(P65="","",P65)</f>
        <v>15</v>
      </c>
      <c r="K71" s="432" t="str">
        <f>IF(M68="","",M68)</f>
        <v/>
      </c>
      <c r="L71" s="171">
        <f>IF(R68="","",R68)</f>
        <v>9</v>
      </c>
      <c r="M71" s="170" t="str">
        <f>IF(L71="","","-")</f>
        <v>-</v>
      </c>
      <c r="N71" s="169">
        <f>IF(P68="","",P68)</f>
        <v>15</v>
      </c>
      <c r="O71" s="432" t="str">
        <f>IF(Q68="","",Q68)</f>
        <v>-</v>
      </c>
      <c r="P71" s="474"/>
      <c r="Q71" s="475"/>
      <c r="R71" s="475"/>
      <c r="S71" s="476"/>
      <c r="T71" s="424"/>
      <c r="U71" s="425"/>
      <c r="V71" s="425"/>
      <c r="W71" s="426"/>
      <c r="X71" s="149"/>
      <c r="Y71" s="216">
        <f>COUNTIF(D70:S72,"○")</f>
        <v>0</v>
      </c>
      <c r="Z71" s="212">
        <f>COUNTIF(D70:S72,"×")</f>
        <v>3</v>
      </c>
      <c r="AA71" s="215">
        <f>(IF((D70&gt;F70),1,0))+(IF((D71&gt;F71),1,0))+(IF((D72&gt;F72),1,0))+(IF((H70&gt;J70),1,0))+(IF((H71&gt;J71),1,0))+(IF((H72&gt;J72),1,0))+(IF((L70&gt;N70),1,0))+(IF((L71&gt;N71),1,0))+(IF((L72&gt;N72),1,0))+(IF((P70&gt;R70),1,0))+(IF((P71&gt;R71),1,0))+(IF((P72&gt;R72),1,0))</f>
        <v>1</v>
      </c>
      <c r="AB71" s="214">
        <f>(IF((D70&lt;F70),1,0))+(IF((D71&lt;F71),1,0))+(IF((D72&lt;F72),1,0))+(IF((H70&lt;J70),1,0))+(IF((H71&lt;J71),1,0))+(IF((H72&lt;J72),1,0))+(IF((L70&lt;N70),1,0))+(IF((L71&lt;N71),1,0))+(IF((L72&lt;N72),1,0))+(IF((P70&lt;R70),1,0))+(IF((P71&lt;R71),1,0))+(IF((P72&lt;R72),1,0))</f>
        <v>6</v>
      </c>
      <c r="AC71" s="213">
        <f>AA71-AB71</f>
        <v>-5</v>
      </c>
      <c r="AD71" s="212">
        <f>SUM(D70:D72,H70:H72,L70:L72,P70:P72)</f>
        <v>49</v>
      </c>
      <c r="AE71" s="212">
        <f>SUM(F70:F72,J70:J72,N70:N72,R70:R72)</f>
        <v>98</v>
      </c>
      <c r="AF71" s="211">
        <f>AD71-AE71</f>
        <v>-49</v>
      </c>
      <c r="AG71" s="427">
        <f>(Y71-Z71)*1000+(AC71)*100+AF71</f>
        <v>-3549</v>
      </c>
      <c r="AH71" s="428"/>
      <c r="AJ71" s="44"/>
      <c r="AK71" s="44"/>
    </row>
    <row r="72" spans="1:61" ht="12" customHeight="1" thickBot="1" x14ac:dyDescent="0.2">
      <c r="B72" s="253"/>
      <c r="C72" s="254" t="s">
        <v>341</v>
      </c>
      <c r="D72" s="162">
        <f>IF(R63="","",R63)</f>
        <v>7</v>
      </c>
      <c r="E72" s="160" t="str">
        <f t="shared" si="10"/>
        <v>-</v>
      </c>
      <c r="F72" s="159">
        <f>IF(P63="","",P63)</f>
        <v>15</v>
      </c>
      <c r="G72" s="433" t="str">
        <f>IF(I69="","",I69)</f>
        <v/>
      </c>
      <c r="H72" s="161" t="str">
        <f>IF(R66="","",R66)</f>
        <v/>
      </c>
      <c r="I72" s="160" t="str">
        <f t="shared" si="11"/>
        <v/>
      </c>
      <c r="J72" s="159" t="str">
        <f>IF(P66="","",P66)</f>
        <v/>
      </c>
      <c r="K72" s="433" t="str">
        <f>IF(M69="","",M69)</f>
        <v/>
      </c>
      <c r="L72" s="161" t="str">
        <f>IF(R69="","",R69)</f>
        <v/>
      </c>
      <c r="M72" s="160" t="str">
        <f>IF(L72="","","-")</f>
        <v/>
      </c>
      <c r="N72" s="159" t="str">
        <f>IF(P69="","",P69)</f>
        <v/>
      </c>
      <c r="O72" s="433" t="str">
        <f>IF(Q69="","",Q69)</f>
        <v/>
      </c>
      <c r="P72" s="477"/>
      <c r="Q72" s="478"/>
      <c r="R72" s="478"/>
      <c r="S72" s="479"/>
      <c r="T72" s="3">
        <f>Y71</f>
        <v>0</v>
      </c>
      <c r="U72" s="2" t="s">
        <v>2</v>
      </c>
      <c r="V72" s="2">
        <f>Z71</f>
        <v>3</v>
      </c>
      <c r="W72" s="1" t="s">
        <v>1</v>
      </c>
      <c r="X72" s="149"/>
      <c r="Y72" s="210"/>
      <c r="Z72" s="209"/>
      <c r="AA72" s="210"/>
      <c r="AB72" s="209"/>
      <c r="AC72" s="208"/>
      <c r="AD72" s="209"/>
      <c r="AE72" s="209"/>
      <c r="AF72" s="208"/>
      <c r="AG72" s="196"/>
      <c r="AH72" s="207"/>
      <c r="AJ72" s="44"/>
      <c r="AK72" s="44"/>
    </row>
    <row r="73" spans="1:61" ht="15" customHeight="1" x14ac:dyDescent="0.2">
      <c r="B73" s="44"/>
      <c r="C73" s="44"/>
      <c r="AJ73" s="44"/>
      <c r="AK73" s="44"/>
    </row>
    <row r="74" spans="1:61" ht="15" customHeight="1" thickBot="1" x14ac:dyDescent="0.25">
      <c r="B74" s="44"/>
      <c r="C74" s="44"/>
      <c r="AJ74" s="44"/>
      <c r="AK74" s="44"/>
    </row>
    <row r="75" spans="1:61" ht="15" customHeight="1" x14ac:dyDescent="0.2">
      <c r="A75" s="229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</row>
    <row r="76" spans="1:61" ht="15" customHeight="1" x14ac:dyDescent="0.2">
      <c r="B76" s="26"/>
      <c r="C76" s="26"/>
      <c r="D76" s="26"/>
      <c r="E76" s="26"/>
      <c r="F76" s="26"/>
      <c r="G76" s="26"/>
      <c r="S76" s="649"/>
      <c r="T76" s="649"/>
      <c r="U76" s="649"/>
      <c r="V76" s="649"/>
      <c r="W76" s="649"/>
      <c r="X76" s="649"/>
      <c r="Y76" s="649"/>
      <c r="Z76" s="649"/>
      <c r="AA76" s="649"/>
      <c r="AB76" s="649"/>
      <c r="AC76" s="649"/>
      <c r="AD76" s="649"/>
      <c r="AE76" s="649"/>
      <c r="AF76" s="649"/>
      <c r="AG76" s="649"/>
      <c r="AH76" s="649"/>
      <c r="AI76" s="649"/>
      <c r="AJ76" s="649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</row>
    <row r="77" spans="1:61" ht="15" customHeight="1" x14ac:dyDescent="0.2">
      <c r="B77" s="26"/>
      <c r="C77" s="26"/>
      <c r="D77" s="26"/>
      <c r="E77" s="26"/>
      <c r="F77" s="26"/>
      <c r="G77" s="26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</row>
    <row r="78" spans="1:61" ht="15" customHeight="1" x14ac:dyDescent="0.2">
      <c r="B78" s="26"/>
      <c r="C78" s="26"/>
      <c r="D78" s="26"/>
      <c r="E78" s="26"/>
      <c r="F78" s="26"/>
      <c r="G78" s="26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</row>
    <row r="79" spans="1:61" ht="12.9" customHeight="1" x14ac:dyDescent="0.2">
      <c r="B79" s="61"/>
      <c r="C79" s="49"/>
      <c r="D79" s="588"/>
      <c r="E79" s="588"/>
      <c r="F79" s="588"/>
      <c r="G79" s="588"/>
      <c r="H79" s="14"/>
      <c r="I79" s="14"/>
      <c r="J79" s="14"/>
      <c r="K79" s="14"/>
      <c r="L79" s="14"/>
      <c r="M79" s="14"/>
      <c r="N79" s="14"/>
      <c r="O79" s="14"/>
      <c r="P79" s="14"/>
      <c r="Q79" s="21"/>
      <c r="R79" s="18"/>
      <c r="S79" s="650"/>
      <c r="T79" s="650"/>
      <c r="U79" s="650"/>
      <c r="V79" s="650"/>
      <c r="W79" s="650"/>
      <c r="X79" s="650"/>
      <c r="Y79" s="650"/>
      <c r="Z79" s="650"/>
      <c r="AA79" s="650"/>
      <c r="AB79" s="650"/>
      <c r="AC79" s="650"/>
      <c r="AD79" s="650"/>
      <c r="AE79" s="650"/>
      <c r="AF79" s="650"/>
      <c r="AG79" s="650"/>
      <c r="AH79" s="650"/>
      <c r="AI79" s="650"/>
      <c r="AJ79" s="650"/>
      <c r="AK79" s="84"/>
      <c r="AL79" s="552" t="s">
        <v>12</v>
      </c>
      <c r="AM79" s="552"/>
      <c r="AN79" s="552"/>
      <c r="AO79" s="552"/>
      <c r="AP79" s="552"/>
      <c r="AQ79" s="552"/>
      <c r="AR79" s="552"/>
      <c r="AS79" s="552"/>
      <c r="AT79" s="552"/>
      <c r="AU79" s="552"/>
      <c r="AV79" s="552"/>
      <c r="AW79" s="552"/>
      <c r="AX79" s="552"/>
      <c r="AY79" s="552"/>
      <c r="AZ79" s="552"/>
      <c r="BA79" s="552"/>
      <c r="BB79" s="552"/>
      <c r="BC79" s="552"/>
      <c r="BD79" s="552"/>
      <c r="BE79" s="552"/>
    </row>
    <row r="80" spans="1:61" ht="12.9" customHeight="1" thickBot="1" x14ac:dyDescent="0.25">
      <c r="B80" s="85" t="s">
        <v>265</v>
      </c>
      <c r="C80" s="227" t="s">
        <v>72</v>
      </c>
      <c r="D80" s="651" t="s">
        <v>423</v>
      </c>
      <c r="E80" s="652"/>
      <c r="F80" s="652"/>
      <c r="G80" s="652"/>
      <c r="H80" s="652"/>
      <c r="I80" s="652"/>
      <c r="J80" s="653"/>
      <c r="K80" s="25"/>
      <c r="L80" s="25"/>
      <c r="M80" s="25"/>
      <c r="N80" s="21"/>
      <c r="O80" s="21"/>
      <c r="P80" s="14"/>
      <c r="Q80" s="21"/>
      <c r="R80" s="24"/>
      <c r="S80" s="650"/>
      <c r="T80" s="650"/>
      <c r="U80" s="650"/>
      <c r="V80" s="650"/>
      <c r="W80" s="650"/>
      <c r="X80" s="650"/>
      <c r="Y80" s="650"/>
      <c r="Z80" s="650"/>
      <c r="AA80" s="650"/>
      <c r="AB80" s="650"/>
      <c r="AC80" s="650"/>
      <c r="AD80" s="650"/>
      <c r="AE80" s="650"/>
      <c r="AF80" s="650"/>
      <c r="AG80" s="650"/>
      <c r="AH80" s="650"/>
      <c r="AI80" s="650"/>
      <c r="AJ80" s="650"/>
      <c r="AK80" s="84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E80" s="552"/>
    </row>
    <row r="81" spans="2:61" ht="12.9" customHeight="1" thickTop="1" thickBot="1" x14ac:dyDescent="0.25">
      <c r="B81" s="30" t="s">
        <v>403</v>
      </c>
      <c r="C81" s="31" t="s">
        <v>72</v>
      </c>
      <c r="D81" s="642"/>
      <c r="E81" s="643"/>
      <c r="F81" s="643"/>
      <c r="G81" s="643"/>
      <c r="H81" s="643"/>
      <c r="I81" s="643"/>
      <c r="J81" s="644"/>
      <c r="K81" s="302">
        <v>8</v>
      </c>
      <c r="L81" s="303">
        <v>15</v>
      </c>
      <c r="M81" s="304">
        <v>15</v>
      </c>
      <c r="N81" s="326"/>
      <c r="O81" s="326"/>
      <c r="P81" s="21"/>
      <c r="Q81" s="21"/>
      <c r="R81" s="21"/>
      <c r="S81" s="557"/>
      <c r="T81" s="557"/>
      <c r="U81" s="557"/>
      <c r="V81" s="557"/>
      <c r="W81" s="557"/>
      <c r="X81" s="558"/>
      <c r="Y81" s="558"/>
      <c r="Z81" s="558"/>
      <c r="AA81" s="558"/>
      <c r="AB81" s="558"/>
      <c r="AC81" s="558"/>
      <c r="AD81" s="558"/>
      <c r="AE81" s="558"/>
      <c r="AF81" s="558"/>
      <c r="AG81" s="558"/>
      <c r="AH81" s="558"/>
      <c r="AI81" s="558"/>
      <c r="AJ81" s="65"/>
      <c r="AL81" s="552"/>
      <c r="AM81" s="552"/>
      <c r="AN81" s="552"/>
      <c r="AO81" s="552"/>
      <c r="AP81" s="552"/>
      <c r="AQ81" s="552"/>
      <c r="AR81" s="552"/>
      <c r="AS81" s="552"/>
      <c r="AT81" s="552"/>
      <c r="AU81" s="552"/>
      <c r="AV81" s="552"/>
      <c r="AW81" s="552"/>
      <c r="AX81" s="552"/>
      <c r="AY81" s="552"/>
      <c r="AZ81" s="552"/>
      <c r="BA81" s="552"/>
      <c r="BB81" s="552"/>
      <c r="BC81" s="552"/>
      <c r="BD81" s="552"/>
      <c r="BE81" s="552"/>
      <c r="BF81" s="232"/>
      <c r="BG81" s="232"/>
      <c r="BH81" s="232"/>
      <c r="BI81" s="232"/>
    </row>
    <row r="82" spans="2:61" ht="12.9" customHeight="1" thickTop="1" thickBot="1" x14ac:dyDescent="0.25">
      <c r="B82" s="22" t="s">
        <v>168</v>
      </c>
      <c r="C82" s="23" t="s">
        <v>169</v>
      </c>
      <c r="D82" s="642" t="s">
        <v>417</v>
      </c>
      <c r="E82" s="643"/>
      <c r="F82" s="643"/>
      <c r="G82" s="643"/>
      <c r="H82" s="643"/>
      <c r="I82" s="643"/>
      <c r="J82" s="644"/>
      <c r="K82" s="305">
        <v>15</v>
      </c>
      <c r="L82" s="306">
        <v>11</v>
      </c>
      <c r="M82" s="307">
        <v>7</v>
      </c>
      <c r="N82" s="313"/>
      <c r="O82" s="328"/>
      <c r="P82" s="21"/>
      <c r="Q82" s="21"/>
      <c r="R82" s="21"/>
      <c r="S82" s="233" t="s">
        <v>11</v>
      </c>
      <c r="T82" s="94"/>
      <c r="U82" s="94"/>
      <c r="V82" s="94"/>
      <c r="W82" s="94"/>
      <c r="X82" s="91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1"/>
      <c r="AJ82" s="48"/>
      <c r="AK82" s="232"/>
      <c r="AL82" s="552"/>
      <c r="AM82" s="552"/>
      <c r="AN82" s="552"/>
      <c r="AO82" s="552"/>
      <c r="AP82" s="552"/>
      <c r="AQ82" s="552"/>
      <c r="AR82" s="552"/>
      <c r="AS82" s="552"/>
      <c r="AT82" s="552"/>
      <c r="AU82" s="552"/>
      <c r="AV82" s="552"/>
      <c r="AW82" s="552"/>
      <c r="AX82" s="552"/>
      <c r="AY82" s="552"/>
      <c r="AZ82" s="552"/>
      <c r="BA82" s="552"/>
      <c r="BB82" s="552"/>
      <c r="BC82" s="552"/>
      <c r="BD82" s="552"/>
      <c r="BE82" s="552"/>
      <c r="BF82" s="232"/>
      <c r="BG82" s="232"/>
      <c r="BH82" s="232"/>
      <c r="BI82" s="232"/>
    </row>
    <row r="83" spans="2:61" ht="12.9" customHeight="1" thickTop="1" thickBot="1" x14ac:dyDescent="0.2">
      <c r="B83" s="12" t="s">
        <v>167</v>
      </c>
      <c r="C83" s="13" t="s">
        <v>166</v>
      </c>
      <c r="D83" s="642"/>
      <c r="E83" s="643"/>
      <c r="F83" s="643"/>
      <c r="G83" s="643"/>
      <c r="H83" s="643"/>
      <c r="I83" s="643"/>
      <c r="J83" s="644"/>
      <c r="K83" s="313"/>
      <c r="L83" s="313"/>
      <c r="M83" s="21"/>
      <c r="N83" s="21"/>
      <c r="O83" s="45"/>
      <c r="P83" s="21">
        <v>15</v>
      </c>
      <c r="Q83" s="21">
        <v>8</v>
      </c>
      <c r="R83" s="45">
        <v>13</v>
      </c>
      <c r="S83" s="568" t="str">
        <f>B86</f>
        <v>井上侑也</v>
      </c>
      <c r="T83" s="569"/>
      <c r="U83" s="569"/>
      <c r="V83" s="569"/>
      <c r="W83" s="569"/>
      <c r="X83" s="569"/>
      <c r="Y83" s="569"/>
      <c r="Z83" s="570" t="str">
        <f>C86</f>
        <v>ゼロ次会</v>
      </c>
      <c r="AA83" s="569"/>
      <c r="AB83" s="569"/>
      <c r="AC83" s="569"/>
      <c r="AD83" s="569"/>
      <c r="AE83" s="569"/>
      <c r="AF83" s="569"/>
      <c r="AG83" s="569"/>
      <c r="AH83" s="569"/>
      <c r="AI83" s="654"/>
      <c r="AJ83" s="294"/>
      <c r="AL83" s="641" t="s">
        <v>430</v>
      </c>
      <c r="AM83" s="641"/>
      <c r="AN83" s="641"/>
      <c r="AO83" s="641"/>
      <c r="AP83" s="641"/>
      <c r="AQ83" s="641"/>
      <c r="AR83" s="641"/>
      <c r="AS83" s="641"/>
      <c r="AT83" s="641"/>
      <c r="AU83" s="641"/>
      <c r="AV83" s="641"/>
      <c r="AW83" s="641"/>
      <c r="AX83" s="641"/>
      <c r="AY83" s="641"/>
      <c r="AZ83" s="641"/>
      <c r="BA83" s="641"/>
      <c r="BB83" s="641"/>
      <c r="BC83" s="641"/>
      <c r="BD83" s="641"/>
      <c r="BE83" s="641"/>
    </row>
    <row r="84" spans="2:61" ht="12.9" customHeight="1" thickTop="1" thickBot="1" x14ac:dyDescent="0.25">
      <c r="B84" s="32" t="s">
        <v>242</v>
      </c>
      <c r="C84" s="226" t="s">
        <v>345</v>
      </c>
      <c r="D84" s="642" t="s">
        <v>418</v>
      </c>
      <c r="E84" s="643"/>
      <c r="F84" s="643"/>
      <c r="G84" s="643"/>
      <c r="H84" s="643"/>
      <c r="I84" s="643"/>
      <c r="J84" s="644"/>
      <c r="K84" s="313"/>
      <c r="L84" s="313"/>
      <c r="M84" s="21"/>
      <c r="N84" s="21"/>
      <c r="O84" s="329"/>
      <c r="P84" s="346">
        <v>8</v>
      </c>
      <c r="Q84" s="303">
        <v>15</v>
      </c>
      <c r="R84" s="347">
        <v>15</v>
      </c>
      <c r="S84" s="571" t="str">
        <f>B87</f>
        <v>井上和夏</v>
      </c>
      <c r="T84" s="572"/>
      <c r="U84" s="572"/>
      <c r="V84" s="572"/>
      <c r="W84" s="572"/>
      <c r="X84" s="572"/>
      <c r="Y84" s="572"/>
      <c r="Z84" s="573" t="str">
        <f>C87</f>
        <v>ゼロ次会</v>
      </c>
      <c r="AA84" s="572"/>
      <c r="AB84" s="572"/>
      <c r="AC84" s="572"/>
      <c r="AD84" s="572"/>
      <c r="AE84" s="572"/>
      <c r="AF84" s="572"/>
      <c r="AG84" s="572"/>
      <c r="AH84" s="572"/>
      <c r="AI84" s="655"/>
      <c r="AJ84" s="295"/>
      <c r="AL84" s="641"/>
      <c r="AM84" s="641"/>
      <c r="AN84" s="641"/>
      <c r="AO84" s="641"/>
      <c r="AP84" s="641"/>
      <c r="AQ84" s="641"/>
      <c r="AR84" s="641"/>
      <c r="AS84" s="641"/>
      <c r="AT84" s="641"/>
      <c r="AU84" s="641"/>
      <c r="AV84" s="641"/>
      <c r="AW84" s="641"/>
      <c r="AX84" s="641"/>
      <c r="AY84" s="641"/>
      <c r="AZ84" s="641"/>
      <c r="BA84" s="641"/>
      <c r="BB84" s="641"/>
      <c r="BC84" s="641"/>
      <c r="BD84" s="641"/>
      <c r="BE84" s="641"/>
    </row>
    <row r="85" spans="2:61" ht="12.9" customHeight="1" thickTop="1" thickBot="1" x14ac:dyDescent="0.25">
      <c r="B85" s="90" t="s">
        <v>240</v>
      </c>
      <c r="C85" s="49" t="s">
        <v>345</v>
      </c>
      <c r="D85" s="642"/>
      <c r="E85" s="643"/>
      <c r="F85" s="643"/>
      <c r="G85" s="643"/>
      <c r="H85" s="643"/>
      <c r="I85" s="643"/>
      <c r="J85" s="644"/>
      <c r="K85" s="316">
        <v>10</v>
      </c>
      <c r="L85" s="308">
        <v>15</v>
      </c>
      <c r="M85" s="309">
        <v>14</v>
      </c>
      <c r="N85" s="336"/>
      <c r="O85" s="342"/>
      <c r="P85" s="10"/>
      <c r="Q85" s="10"/>
      <c r="R85" s="21"/>
      <c r="S85" s="234" t="s">
        <v>369</v>
      </c>
      <c r="T85" s="93"/>
      <c r="U85" s="93"/>
      <c r="V85" s="93"/>
      <c r="W85" s="93"/>
      <c r="X85" s="93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47"/>
      <c r="AJ85" s="48"/>
      <c r="AL85" s="645" t="s">
        <v>431</v>
      </c>
      <c r="AM85" s="645"/>
      <c r="AN85" s="645"/>
      <c r="AO85" s="645"/>
      <c r="AP85" s="645"/>
      <c r="AQ85" s="645"/>
      <c r="AR85" s="645"/>
      <c r="AS85" s="645"/>
      <c r="AT85" s="645"/>
      <c r="AU85" s="645"/>
      <c r="AV85" s="645"/>
      <c r="AW85" s="645"/>
      <c r="AX85" s="645"/>
      <c r="AY85" s="645"/>
      <c r="AZ85" s="645"/>
      <c r="BA85" s="645"/>
      <c r="BB85" s="645"/>
      <c r="BC85" s="645"/>
      <c r="BD85" s="645"/>
      <c r="BE85" s="645"/>
    </row>
    <row r="86" spans="2:61" ht="12.9" customHeight="1" thickTop="1" thickBot="1" x14ac:dyDescent="0.2">
      <c r="B86" s="16" t="s">
        <v>404</v>
      </c>
      <c r="C86" s="17" t="s">
        <v>406</v>
      </c>
      <c r="D86" s="642" t="s">
        <v>419</v>
      </c>
      <c r="E86" s="643"/>
      <c r="F86" s="643"/>
      <c r="G86" s="643"/>
      <c r="H86" s="643"/>
      <c r="I86" s="643"/>
      <c r="J86" s="644"/>
      <c r="K86" s="318">
        <v>15</v>
      </c>
      <c r="L86" s="319">
        <v>11</v>
      </c>
      <c r="M86" s="320">
        <v>15</v>
      </c>
      <c r="N86" s="313"/>
      <c r="O86" s="313"/>
      <c r="P86" s="10"/>
      <c r="Q86" s="10"/>
      <c r="R86" s="21"/>
      <c r="S86" s="568" t="str">
        <f>B80</f>
        <v>島田樹己</v>
      </c>
      <c r="T86" s="569"/>
      <c r="U86" s="569"/>
      <c r="V86" s="569"/>
      <c r="W86" s="569"/>
      <c r="X86" s="569"/>
      <c r="Y86" s="569"/>
      <c r="Z86" s="570" t="str">
        <f>C80</f>
        <v>アフロブルース</v>
      </c>
      <c r="AA86" s="569"/>
      <c r="AB86" s="569"/>
      <c r="AC86" s="569"/>
      <c r="AD86" s="569"/>
      <c r="AE86" s="569"/>
      <c r="AF86" s="569"/>
      <c r="AG86" s="569"/>
      <c r="AH86" s="569"/>
      <c r="AI86" s="654"/>
      <c r="AJ86" s="294"/>
      <c r="AL86" s="645"/>
      <c r="AM86" s="645"/>
      <c r="AN86" s="645"/>
      <c r="AO86" s="645"/>
      <c r="AP86" s="645"/>
      <c r="AQ86" s="645"/>
      <c r="AR86" s="645"/>
      <c r="AS86" s="645"/>
      <c r="AT86" s="645"/>
      <c r="AU86" s="645"/>
      <c r="AV86" s="645"/>
      <c r="AW86" s="645"/>
      <c r="AX86" s="645"/>
      <c r="AY86" s="645"/>
      <c r="AZ86" s="645"/>
      <c r="BA86" s="645"/>
      <c r="BB86" s="645"/>
      <c r="BC86" s="645"/>
      <c r="BD86" s="645"/>
      <c r="BE86" s="645"/>
    </row>
    <row r="87" spans="2:61" ht="12.9" customHeight="1" thickTop="1" x14ac:dyDescent="0.2">
      <c r="B87" s="36" t="s">
        <v>405</v>
      </c>
      <c r="C87" s="37" t="s">
        <v>406</v>
      </c>
      <c r="D87" s="646"/>
      <c r="E87" s="647"/>
      <c r="F87" s="647"/>
      <c r="G87" s="647"/>
      <c r="H87" s="647"/>
      <c r="I87" s="647"/>
      <c r="J87" s="648"/>
      <c r="K87" s="21"/>
      <c r="L87" s="21"/>
      <c r="M87" s="21"/>
      <c r="N87" s="10"/>
      <c r="O87" s="10"/>
      <c r="P87" s="15"/>
      <c r="Q87" s="15"/>
      <c r="R87" s="21"/>
      <c r="S87" s="571" t="str">
        <f>B81</f>
        <v>伊勢岡 愛</v>
      </c>
      <c r="T87" s="572"/>
      <c r="U87" s="572"/>
      <c r="V87" s="572"/>
      <c r="W87" s="572"/>
      <c r="X87" s="572"/>
      <c r="Y87" s="572"/>
      <c r="Z87" s="573" t="str">
        <f>C81</f>
        <v>アフロブルース</v>
      </c>
      <c r="AA87" s="572"/>
      <c r="AB87" s="572"/>
      <c r="AC87" s="572"/>
      <c r="AD87" s="572"/>
      <c r="AE87" s="572"/>
      <c r="AF87" s="572"/>
      <c r="AG87" s="572"/>
      <c r="AH87" s="572"/>
      <c r="AI87" s="655"/>
      <c r="AJ87" s="295"/>
      <c r="AL87" s="649" t="s">
        <v>432</v>
      </c>
      <c r="AM87" s="649"/>
      <c r="AN87" s="649"/>
      <c r="AO87" s="649"/>
      <c r="AP87" s="649"/>
      <c r="AQ87" s="649"/>
      <c r="AR87" s="649"/>
      <c r="AS87" s="649"/>
      <c r="AT87" s="649"/>
      <c r="AU87" s="649"/>
      <c r="AV87" s="649"/>
      <c r="AW87" s="649"/>
      <c r="AX87" s="649"/>
      <c r="AY87" s="649"/>
      <c r="AZ87" s="649"/>
      <c r="BA87" s="649"/>
      <c r="BB87" s="649"/>
      <c r="BC87" s="649"/>
      <c r="BD87" s="649"/>
      <c r="BE87" s="649"/>
    </row>
    <row r="88" spans="2:61" ht="12.9" customHeight="1" x14ac:dyDescent="0.2">
      <c r="S88" s="21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L88" s="649"/>
      <c r="AM88" s="649"/>
      <c r="AN88" s="649"/>
      <c r="AO88" s="649"/>
      <c r="AP88" s="649"/>
      <c r="AQ88" s="649"/>
      <c r="AR88" s="649"/>
      <c r="AS88" s="649"/>
      <c r="AT88" s="649"/>
      <c r="AU88" s="649"/>
      <c r="AV88" s="649"/>
      <c r="AW88" s="649"/>
      <c r="AX88" s="649"/>
      <c r="AY88" s="649"/>
      <c r="AZ88" s="649"/>
      <c r="BA88" s="649"/>
      <c r="BB88" s="649"/>
      <c r="BC88" s="649"/>
      <c r="BD88" s="649"/>
      <c r="BE88" s="649"/>
    </row>
    <row r="89" spans="2:61" ht="12.9" customHeight="1" x14ac:dyDescent="0.2">
      <c r="B89" s="639" t="s">
        <v>429</v>
      </c>
      <c r="C89" s="639"/>
      <c r="D89" s="639"/>
      <c r="E89" s="639"/>
      <c r="F89" s="639"/>
      <c r="G89" s="639"/>
      <c r="H89" s="639"/>
      <c r="I89" s="639"/>
      <c r="J89" s="639"/>
      <c r="K89" s="639"/>
      <c r="L89" s="639"/>
      <c r="M89" s="639"/>
      <c r="N89" s="639"/>
      <c r="O89" s="639"/>
      <c r="P89" s="639"/>
      <c r="Q89" s="639"/>
      <c r="R89" s="639"/>
      <c r="S89" s="639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L89" s="640" t="s">
        <v>428</v>
      </c>
      <c r="AM89" s="640"/>
      <c r="AN89" s="640"/>
      <c r="AO89" s="640"/>
      <c r="AP89" s="640"/>
      <c r="AQ89" s="640"/>
      <c r="AR89" s="640"/>
      <c r="AS89" s="640"/>
      <c r="AT89" s="640"/>
      <c r="AU89" s="640"/>
      <c r="AV89" s="640"/>
      <c r="AW89" s="640"/>
      <c r="AX89" s="640"/>
      <c r="AY89" s="640"/>
      <c r="AZ89" s="640"/>
      <c r="BA89" s="640"/>
      <c r="BB89" s="640"/>
      <c r="BC89" s="640"/>
      <c r="BD89" s="640"/>
      <c r="BE89" s="640"/>
      <c r="BF89" s="26"/>
      <c r="BG89" s="26"/>
      <c r="BH89" s="26"/>
      <c r="BI89" s="26"/>
    </row>
    <row r="90" spans="2:61" ht="13.2" customHeight="1" x14ac:dyDescent="0.2">
      <c r="B90" s="639"/>
      <c r="C90" s="639"/>
      <c r="D90" s="639"/>
      <c r="E90" s="639"/>
      <c r="F90" s="639"/>
      <c r="G90" s="639"/>
      <c r="H90" s="639"/>
      <c r="I90" s="639"/>
      <c r="J90" s="639"/>
      <c r="K90" s="639"/>
      <c r="L90" s="639"/>
      <c r="M90" s="639"/>
      <c r="N90" s="639"/>
      <c r="O90" s="639"/>
      <c r="P90" s="639"/>
      <c r="Q90" s="639"/>
      <c r="R90" s="639"/>
      <c r="S90" s="639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L90" s="640"/>
      <c r="AM90" s="640"/>
      <c r="AN90" s="640"/>
      <c r="AO90" s="640"/>
      <c r="AP90" s="640"/>
      <c r="AQ90" s="640"/>
      <c r="AR90" s="640"/>
      <c r="AS90" s="640"/>
      <c r="AT90" s="640"/>
      <c r="AU90" s="640"/>
      <c r="AV90" s="640"/>
      <c r="AW90" s="640"/>
      <c r="AX90" s="640"/>
      <c r="AY90" s="640"/>
      <c r="AZ90" s="640"/>
      <c r="BA90" s="640"/>
      <c r="BB90" s="640"/>
      <c r="BC90" s="640"/>
      <c r="BD90" s="640"/>
      <c r="BE90" s="640"/>
      <c r="BF90" s="231"/>
      <c r="BG90" s="231"/>
      <c r="BH90" s="231"/>
      <c r="BI90" s="231"/>
    </row>
    <row r="91" spans="2:61" ht="13.2" customHeight="1" x14ac:dyDescent="0.2">
      <c r="B91" s="296"/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297"/>
      <c r="BD91" s="297"/>
      <c r="BE91" s="297"/>
      <c r="BF91" s="231"/>
      <c r="BG91" s="231"/>
      <c r="BH91" s="231"/>
      <c r="BI91" s="231"/>
    </row>
    <row r="92" spans="2:61" ht="13.2" customHeight="1" x14ac:dyDescent="0.2"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L92" s="297"/>
      <c r="AM92" s="297"/>
      <c r="AN92" s="297"/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97"/>
      <c r="BC92" s="297"/>
      <c r="BD92" s="297"/>
      <c r="BE92" s="297"/>
      <c r="BF92" s="231"/>
      <c r="BG92" s="231"/>
      <c r="BH92" s="231"/>
      <c r="BI92" s="231"/>
    </row>
    <row r="93" spans="2:61" ht="19.95" customHeight="1" x14ac:dyDescent="0.2">
      <c r="B93" s="296"/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97"/>
      <c r="BC93" s="297"/>
      <c r="BD93" s="297"/>
      <c r="BE93" s="297"/>
      <c r="BF93" s="231"/>
      <c r="BG93" s="231"/>
      <c r="BH93" s="231"/>
      <c r="BI93" s="231"/>
    </row>
    <row r="94" spans="2:61" ht="19.95" customHeight="1" thickBot="1" x14ac:dyDescent="0.25"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L94" s="297"/>
      <c r="AM94" s="297"/>
      <c r="AN94" s="297"/>
      <c r="AO94" s="297"/>
      <c r="AP94" s="297"/>
      <c r="AQ94" s="297"/>
      <c r="AR94" s="297"/>
      <c r="AS94" s="297"/>
      <c r="AT94" s="297"/>
      <c r="AU94" s="297"/>
      <c r="AV94" s="297"/>
      <c r="AW94" s="297"/>
      <c r="AX94" s="297"/>
      <c r="AY94" s="297"/>
      <c r="AZ94" s="297"/>
      <c r="BA94" s="297"/>
      <c r="BB94" s="297"/>
      <c r="BC94" s="297"/>
      <c r="BD94" s="297"/>
      <c r="BE94" s="297"/>
      <c r="BF94" s="231"/>
      <c r="BG94" s="231"/>
      <c r="BH94" s="231"/>
      <c r="BI94" s="231"/>
    </row>
    <row r="95" spans="2:61" ht="10.95" customHeight="1" x14ac:dyDescent="0.15">
      <c r="B95" s="537" t="s">
        <v>39</v>
      </c>
      <c r="C95" s="585"/>
      <c r="D95" s="525" t="str">
        <f>B97</f>
        <v>岡本真禎</v>
      </c>
      <c r="E95" s="526"/>
      <c r="F95" s="526"/>
      <c r="G95" s="527"/>
      <c r="H95" s="528" t="str">
        <f>B100</f>
        <v>池田侑哉</v>
      </c>
      <c r="I95" s="526"/>
      <c r="J95" s="526"/>
      <c r="K95" s="527"/>
      <c r="L95" s="528" t="str">
        <f>B103</f>
        <v>三好陽太</v>
      </c>
      <c r="M95" s="526"/>
      <c r="N95" s="526"/>
      <c r="O95" s="527"/>
      <c r="P95" s="528" t="str">
        <f>B106</f>
        <v>岡本亮一</v>
      </c>
      <c r="Q95" s="526"/>
      <c r="R95" s="526"/>
      <c r="S95" s="527"/>
      <c r="T95" s="528" t="str">
        <f>B109</f>
        <v>島田樹己</v>
      </c>
      <c r="U95" s="526"/>
      <c r="V95" s="526"/>
      <c r="W95" s="527"/>
      <c r="X95" s="446" t="s">
        <v>4</v>
      </c>
      <c r="Y95" s="447"/>
      <c r="Z95" s="447"/>
      <c r="AA95" s="448"/>
      <c r="AB95" s="183"/>
      <c r="AC95" s="496" t="s">
        <v>21</v>
      </c>
      <c r="AD95" s="497"/>
      <c r="AE95" s="449" t="s">
        <v>20</v>
      </c>
      <c r="AF95" s="451"/>
      <c r="AG95" s="450"/>
      <c r="AH95" s="452" t="s">
        <v>19</v>
      </c>
      <c r="AI95" s="453"/>
      <c r="AJ95" s="454"/>
      <c r="AK95" s="206"/>
      <c r="AL95" s="206"/>
    </row>
    <row r="96" spans="2:61" ht="10.95" customHeight="1" thickBot="1" x14ac:dyDescent="0.2">
      <c r="B96" s="580"/>
      <c r="C96" s="586"/>
      <c r="D96" s="506" t="str">
        <f>B98</f>
        <v>村上沙紀</v>
      </c>
      <c r="E96" s="507"/>
      <c r="F96" s="507"/>
      <c r="G96" s="508"/>
      <c r="H96" s="509" t="str">
        <f>B101</f>
        <v>唐澤優衣</v>
      </c>
      <c r="I96" s="507"/>
      <c r="J96" s="507"/>
      <c r="K96" s="508"/>
      <c r="L96" s="509" t="str">
        <f>B104</f>
        <v>友近瑳花</v>
      </c>
      <c r="M96" s="507"/>
      <c r="N96" s="507"/>
      <c r="O96" s="508"/>
      <c r="P96" s="509" t="str">
        <f>B107</f>
        <v>松本沙織</v>
      </c>
      <c r="Q96" s="507"/>
      <c r="R96" s="507"/>
      <c r="S96" s="508"/>
      <c r="T96" s="509" t="str">
        <f>B110</f>
        <v>伊勢岡 愛</v>
      </c>
      <c r="U96" s="507"/>
      <c r="V96" s="507"/>
      <c r="W96" s="508"/>
      <c r="X96" s="532" t="s">
        <v>3</v>
      </c>
      <c r="Y96" s="533"/>
      <c r="Z96" s="533"/>
      <c r="AA96" s="534"/>
      <c r="AB96" s="183"/>
      <c r="AC96" s="193" t="s">
        <v>18</v>
      </c>
      <c r="AD96" s="192" t="s">
        <v>1</v>
      </c>
      <c r="AE96" s="193" t="s">
        <v>22</v>
      </c>
      <c r="AF96" s="192" t="s">
        <v>17</v>
      </c>
      <c r="AG96" s="191" t="s">
        <v>16</v>
      </c>
      <c r="AH96" s="192" t="s">
        <v>22</v>
      </c>
      <c r="AI96" s="192" t="s">
        <v>17</v>
      </c>
      <c r="AJ96" s="191" t="s">
        <v>16</v>
      </c>
      <c r="AK96" s="206"/>
      <c r="AL96" s="206"/>
    </row>
    <row r="97" spans="2:70" ht="12" customHeight="1" x14ac:dyDescent="0.15">
      <c r="B97" s="256" t="s">
        <v>329</v>
      </c>
      <c r="C97" s="257" t="s">
        <v>347</v>
      </c>
      <c r="D97" s="501"/>
      <c r="E97" s="502"/>
      <c r="F97" s="502"/>
      <c r="G97" s="503"/>
      <c r="H97" s="199">
        <v>15</v>
      </c>
      <c r="I97" s="170" t="str">
        <f>IF(H97="","","-")</f>
        <v>-</v>
      </c>
      <c r="J97" s="198">
        <v>6</v>
      </c>
      <c r="K97" s="437" t="str">
        <f>IF(H97&lt;&gt;"",IF(H97&gt;J97,IF(H98&gt;J98,"○",IF(H99&gt;J99,"○","×")),IF(H98&gt;J98,IF(H99&gt;J99,"○","×"),"×")),"")</f>
        <v>×</v>
      </c>
      <c r="L97" s="199">
        <v>14</v>
      </c>
      <c r="M97" s="190"/>
      <c r="N97" s="205">
        <v>15</v>
      </c>
      <c r="O97" s="437" t="str">
        <f>IF(L97&lt;&gt;"",IF(L97&gt;N97,IF(L98&gt;N98,"○",IF(L99&gt;N99,"○","×")),IF(L98&gt;N98,IF(L99&gt;N99,"○","×"),"×")),"")</f>
        <v>×</v>
      </c>
      <c r="P97" s="380">
        <v>15</v>
      </c>
      <c r="Q97" s="381" t="str">
        <f t="shared" ref="Q97:Q105" si="12">IF(P97="","","-")</f>
        <v>-</v>
      </c>
      <c r="R97" s="382">
        <v>0</v>
      </c>
      <c r="S97" s="535" t="str">
        <f>IF(P97&lt;&gt;"",IF(P97&gt;R97,IF(P98&gt;R98,"○",IF(P99&gt;R99,"○","×")),IF(P98&gt;R98,IF(P99&gt;R99,"○","×"),"×")),"")</f>
        <v>○</v>
      </c>
      <c r="T97" s="199">
        <v>7</v>
      </c>
      <c r="U97" s="190" t="str">
        <f t="shared" ref="U97:U108" si="13">IF(T97="","","-")</f>
        <v>-</v>
      </c>
      <c r="V97" s="205">
        <v>15</v>
      </c>
      <c r="W97" s="440" t="str">
        <f>IF(T97&lt;&gt;"",IF(T97&gt;V97,IF(T98&gt;V98,"○",IF(T99&gt;V99,"○","×")),IF(T98&gt;V98,IF(T99&gt;V99,"○","×"),"×")),"")</f>
        <v>×</v>
      </c>
      <c r="X97" s="441">
        <f>RANK(AK98,AK97:AK110)</f>
        <v>4</v>
      </c>
      <c r="Y97" s="442"/>
      <c r="Z97" s="442"/>
      <c r="AA97" s="443"/>
      <c r="AB97" s="183"/>
      <c r="AC97" s="168"/>
      <c r="AD97" s="164"/>
      <c r="AE97" s="167"/>
      <c r="AF97" s="166"/>
      <c r="AG97" s="163"/>
      <c r="AH97" s="164"/>
      <c r="AI97" s="164"/>
      <c r="AJ97" s="163"/>
      <c r="AK97" s="197"/>
      <c r="AL97" s="197"/>
      <c r="AM97" s="67"/>
    </row>
    <row r="98" spans="2:70" ht="12" customHeight="1" x14ac:dyDescent="0.15">
      <c r="B98" s="256" t="s">
        <v>328</v>
      </c>
      <c r="C98" s="257" t="s">
        <v>347</v>
      </c>
      <c r="D98" s="504"/>
      <c r="E98" s="475"/>
      <c r="F98" s="475"/>
      <c r="G98" s="492"/>
      <c r="H98" s="199">
        <v>14</v>
      </c>
      <c r="I98" s="170" t="str">
        <f>IF(H98="","","-")</f>
        <v>-</v>
      </c>
      <c r="J98" s="204">
        <v>15</v>
      </c>
      <c r="K98" s="438"/>
      <c r="L98" s="199">
        <v>12</v>
      </c>
      <c r="M98" s="170"/>
      <c r="N98" s="198">
        <v>15</v>
      </c>
      <c r="O98" s="438"/>
      <c r="P98" s="380">
        <v>15</v>
      </c>
      <c r="Q98" s="383" t="str">
        <f t="shared" si="12"/>
        <v>-</v>
      </c>
      <c r="R98" s="384">
        <v>0</v>
      </c>
      <c r="S98" s="530"/>
      <c r="T98" s="199">
        <v>10</v>
      </c>
      <c r="U98" s="170" t="str">
        <f t="shared" si="13"/>
        <v>-</v>
      </c>
      <c r="V98" s="198">
        <v>15</v>
      </c>
      <c r="W98" s="429"/>
      <c r="X98" s="424"/>
      <c r="Y98" s="425"/>
      <c r="Z98" s="425"/>
      <c r="AA98" s="426"/>
      <c r="AB98" s="183"/>
      <c r="AC98" s="168">
        <f>COUNTIF(D97:W99,"○")</f>
        <v>1</v>
      </c>
      <c r="AD98" s="164">
        <f>COUNTIF(D97:W99,"×")</f>
        <v>3</v>
      </c>
      <c r="AE98" s="167">
        <f>(IF((D97&gt;F97),1,0))+(IF((D98&gt;F98),1,0))+(IF((D99&gt;F99),1,0))+(IF((H97&gt;J97),1,0))+(IF((H98&gt;J98),1,0))+(IF((H99&gt;J99),1,0))+(IF((L97&gt;N97),1,0))+(IF((L98&gt;N98),1,0))+(IF((L99&gt;N99),1,0))+(IF((P97&gt;R97),1,0))+(IF((P98&gt;R98),1,0))+(IF((P99&gt;R99),1,0))+(IF((T97&gt;V97),1,0))+(IF((T98&gt;V98),1,0))+(IF((T99&gt;V99),1,0))</f>
        <v>3</v>
      </c>
      <c r="AF98" s="166">
        <f>(IF((D97&lt;F97),1,0))+(IF((D98&lt;F98),1,0))+(IF((D99&lt;F99),1,0))+(IF((H97&lt;J97),1,0))+(IF((H98&lt;J98),1,0))+(IF((H99&lt;J99),1,0))+(IF((L97&lt;N97),1,0))+(IF((L98&lt;N98),1,0))+(IF((L99&lt;N99),1,0))+(IF((P97&lt;R97),1,0))+(IF((P98&lt;R98),1,0))+(IF((P99&lt;R99),1,0))+(IF((T97&lt;V97),1,0))+(IF((T98&lt;V98),1,0))+(IF((T99&lt;V99),1,0))</f>
        <v>6</v>
      </c>
      <c r="AG98" s="165">
        <f>AE98-AF98</f>
        <v>-3</v>
      </c>
      <c r="AH98" s="164">
        <f>SUM(D97:D99,H97:H99,L97:L99,P97:P99,T97:T99)</f>
        <v>112</v>
      </c>
      <c r="AI98" s="164">
        <f>SUM(F97:F99,J97:J99,N97:N99,R97:R99,V97:V99)</f>
        <v>96</v>
      </c>
      <c r="AJ98" s="163">
        <f>AH98-AI98</f>
        <v>16</v>
      </c>
      <c r="AK98" s="427">
        <f>(AC98-AD98)*1000+(AG98)*100+AJ98</f>
        <v>-2284</v>
      </c>
      <c r="AL98" s="428"/>
      <c r="AM98" s="255" t="s">
        <v>434</v>
      </c>
      <c r="AN98" s="148"/>
      <c r="AO98" s="148"/>
    </row>
    <row r="99" spans="2:70" ht="12" customHeight="1" x14ac:dyDescent="0.15">
      <c r="B99" s="258"/>
      <c r="C99" s="259" t="s">
        <v>101</v>
      </c>
      <c r="D99" s="505"/>
      <c r="E99" s="494"/>
      <c r="F99" s="494"/>
      <c r="G99" s="495"/>
      <c r="H99" s="203">
        <v>10</v>
      </c>
      <c r="I99" s="170" t="str">
        <f>IF(H99="","","-")</f>
        <v>-</v>
      </c>
      <c r="J99" s="202">
        <v>15</v>
      </c>
      <c r="K99" s="439"/>
      <c r="L99" s="203"/>
      <c r="M99" s="185"/>
      <c r="N99" s="202"/>
      <c r="O99" s="438"/>
      <c r="P99" s="380"/>
      <c r="Q99" s="383" t="str">
        <f t="shared" si="12"/>
        <v/>
      </c>
      <c r="R99" s="384"/>
      <c r="S99" s="530"/>
      <c r="T99" s="199"/>
      <c r="U99" s="170" t="str">
        <f t="shared" si="13"/>
        <v/>
      </c>
      <c r="V99" s="198"/>
      <c r="W99" s="429"/>
      <c r="X99" s="97">
        <f>AC98</f>
        <v>1</v>
      </c>
      <c r="Y99" s="98" t="s">
        <v>2</v>
      </c>
      <c r="Z99" s="98">
        <f>AD98</f>
        <v>3</v>
      </c>
      <c r="AA99" s="99" t="s">
        <v>1</v>
      </c>
      <c r="AB99" s="183"/>
      <c r="AC99" s="168"/>
      <c r="AD99" s="164"/>
      <c r="AE99" s="167"/>
      <c r="AF99" s="166"/>
      <c r="AG99" s="163"/>
      <c r="AH99" s="164"/>
      <c r="AI99" s="164"/>
      <c r="AJ99" s="163"/>
      <c r="AK99" s="152"/>
      <c r="AL99" s="151"/>
      <c r="AM99" s="276"/>
      <c r="AN99" s="148"/>
      <c r="AO99" s="148"/>
    </row>
    <row r="100" spans="2:70" ht="12" customHeight="1" x14ac:dyDescent="0.15">
      <c r="B100" s="256" t="s">
        <v>192</v>
      </c>
      <c r="C100" s="260" t="s">
        <v>348</v>
      </c>
      <c r="D100" s="172">
        <f>IF(J97="","",J97)</f>
        <v>6</v>
      </c>
      <c r="E100" s="170" t="str">
        <f t="shared" ref="E100:E111" si="14">IF(D100="","","-")</f>
        <v>-</v>
      </c>
      <c r="F100" s="169">
        <f>IF(H97="","",H97)</f>
        <v>15</v>
      </c>
      <c r="G100" s="431" t="str">
        <f>IF(K97="","",IF(K97="○","×",IF(K97="×","○")))</f>
        <v>○</v>
      </c>
      <c r="H100" s="471"/>
      <c r="I100" s="472"/>
      <c r="J100" s="472"/>
      <c r="K100" s="491"/>
      <c r="L100" s="199">
        <v>12</v>
      </c>
      <c r="M100" s="170"/>
      <c r="N100" s="198">
        <v>15</v>
      </c>
      <c r="O100" s="444" t="str">
        <f>IF(L100&lt;&gt;"",IF(L100&gt;N100,IF(L101&gt;N101,"○",IF(L102&gt;N102,"○","×")),IF(L101&gt;N101,IF(L102&gt;N102,"○","×"),"×")),"")</f>
        <v>×</v>
      </c>
      <c r="P100" s="385">
        <v>15</v>
      </c>
      <c r="Q100" s="386" t="str">
        <f t="shared" si="12"/>
        <v>-</v>
      </c>
      <c r="R100" s="387">
        <v>0</v>
      </c>
      <c r="S100" s="529" t="str">
        <f>IF(P100&lt;&gt;"",IF(P100&gt;R100,IF(P101&gt;R101,"○",IF(P102&gt;R102,"○","×")),IF(P101&gt;R101,IF(P102&gt;R102,"○","×"),"×")),"")</f>
        <v>○</v>
      </c>
      <c r="T100" s="201">
        <v>14</v>
      </c>
      <c r="U100" s="174" t="str">
        <f t="shared" si="13"/>
        <v>-</v>
      </c>
      <c r="V100" s="200">
        <v>15</v>
      </c>
      <c r="W100" s="445" t="str">
        <f>IF(T100&lt;&gt;"",IF(T100&gt;V100,IF(T101&gt;V101,"○",IF(T102&gt;V102,"○","×")),IF(T101&gt;V101,IF(T102&gt;V102,"○","×"),"×")),"")</f>
        <v>×</v>
      </c>
      <c r="X100" s="421">
        <f>RANK(AK101,AK97:AK110)</f>
        <v>3</v>
      </c>
      <c r="Y100" s="422"/>
      <c r="Z100" s="422"/>
      <c r="AA100" s="423"/>
      <c r="AB100" s="183"/>
      <c r="AC100" s="182"/>
      <c r="AD100" s="179"/>
      <c r="AE100" s="181"/>
      <c r="AF100" s="180"/>
      <c r="AG100" s="178"/>
      <c r="AH100" s="179"/>
      <c r="AI100" s="179"/>
      <c r="AJ100" s="178"/>
      <c r="AK100" s="152"/>
      <c r="AL100" s="151"/>
      <c r="AM100" s="277" t="s">
        <v>433</v>
      </c>
      <c r="AN100" s="148"/>
      <c r="AO100" s="276"/>
      <c r="AP100" s="67"/>
    </row>
    <row r="101" spans="2:70" ht="12" customHeight="1" x14ac:dyDescent="0.15">
      <c r="B101" s="256" t="s">
        <v>190</v>
      </c>
      <c r="C101" s="257" t="s">
        <v>348</v>
      </c>
      <c r="D101" s="172">
        <f>IF(J98="","",J98)</f>
        <v>15</v>
      </c>
      <c r="E101" s="170" t="str">
        <f t="shared" si="14"/>
        <v>-</v>
      </c>
      <c r="F101" s="169">
        <f>IF(H98="","",H98)</f>
        <v>14</v>
      </c>
      <c r="G101" s="432" t="str">
        <f>IF(I98="","",I98)</f>
        <v>-</v>
      </c>
      <c r="H101" s="474"/>
      <c r="I101" s="475"/>
      <c r="J101" s="475"/>
      <c r="K101" s="492"/>
      <c r="L101" s="199">
        <v>9</v>
      </c>
      <c r="M101" s="170"/>
      <c r="N101" s="198">
        <v>15</v>
      </c>
      <c r="O101" s="438"/>
      <c r="P101" s="380">
        <v>15</v>
      </c>
      <c r="Q101" s="383" t="str">
        <f t="shared" si="12"/>
        <v>-</v>
      </c>
      <c r="R101" s="384">
        <v>0</v>
      </c>
      <c r="S101" s="530"/>
      <c r="T101" s="199">
        <v>15</v>
      </c>
      <c r="U101" s="170" t="str">
        <f t="shared" si="13"/>
        <v>-</v>
      </c>
      <c r="V101" s="198">
        <v>13</v>
      </c>
      <c r="W101" s="429"/>
      <c r="X101" s="424"/>
      <c r="Y101" s="425"/>
      <c r="Z101" s="425"/>
      <c r="AA101" s="426"/>
      <c r="AB101" s="183"/>
      <c r="AC101" s="168">
        <f>COUNTIF(D100:W102,"○")</f>
        <v>2</v>
      </c>
      <c r="AD101" s="164">
        <f>COUNTIF(D100:W102,"×")</f>
        <v>2</v>
      </c>
      <c r="AE101" s="167">
        <f>(IF((D100&gt;F100),1,0))+(IF((D101&gt;F101),1,0))+(IF((D102&gt;F102),1,0))+(IF((H100&gt;J100),1,0))+(IF((H101&gt;J101),1,0))+(IF((H102&gt;J102),1,0))+(IF((L100&gt;N100),1,0))+(IF((L101&gt;N101),1,0))+(IF((L102&gt;N102),1,0))+(IF((P100&gt;R100),1,0))+(IF((P101&gt;R101),1,0))+(IF((P102&gt;R102),1,0))+(IF((T100&gt;V100),1,0))+(IF((T101&gt;V101),1,0))+(IF((T102&gt;V102),1,0))</f>
        <v>5</v>
      </c>
      <c r="AF101" s="166">
        <f>(IF((D100&lt;F100),1,0))+(IF((D101&lt;F101),1,0))+(IF((D102&lt;F102),1,0))+(IF((H100&lt;J100),1,0))+(IF((H101&lt;J101),1,0))+(IF((H102&lt;J102),1,0))+(IF((L100&lt;N100),1,0))+(IF((L101&lt;N101),1,0))+(IF((L102&lt;N102),1,0))+(IF((P100&lt;R100),1,0))+(IF((P101&lt;R101),1,0))+(IF((P102&lt;R102),1,0))+(IF((T100&lt;V100),1,0))+(IF((T101&lt;V101),1,0))+(IF((T102&lt;V102),1,0))</f>
        <v>5</v>
      </c>
      <c r="AG101" s="165">
        <f>AE101-AF101</f>
        <v>0</v>
      </c>
      <c r="AH101" s="164">
        <f>SUM(D100:D102,H100:H102,L100:L102,P100:P102,T100:T102)</f>
        <v>130</v>
      </c>
      <c r="AI101" s="164">
        <f>SUM(F100:F102,J100:J102,N100:N102,R100:R102,V100:V102)</f>
        <v>112</v>
      </c>
      <c r="AJ101" s="163">
        <f>AH101-AI101</f>
        <v>18</v>
      </c>
      <c r="AK101" s="427">
        <f>(AC101-AD101)*1000+(AG101)*100+AJ101</f>
        <v>18</v>
      </c>
      <c r="AL101" s="428"/>
      <c r="AM101" s="276"/>
      <c r="AN101" s="148"/>
      <c r="AO101" s="276"/>
      <c r="AP101" s="67"/>
    </row>
    <row r="102" spans="2:70" ht="12" customHeight="1" x14ac:dyDescent="0.15">
      <c r="B102" s="258"/>
      <c r="C102" s="261" t="s">
        <v>110</v>
      </c>
      <c r="D102" s="187">
        <f>IF(J99="","",J99)</f>
        <v>15</v>
      </c>
      <c r="E102" s="170" t="str">
        <f t="shared" si="14"/>
        <v>-</v>
      </c>
      <c r="F102" s="186">
        <f>IF(H99="","",H99)</f>
        <v>10</v>
      </c>
      <c r="G102" s="500" t="str">
        <f>IF(I99="","",I99)</f>
        <v>-</v>
      </c>
      <c r="H102" s="493"/>
      <c r="I102" s="494"/>
      <c r="J102" s="494"/>
      <c r="K102" s="495"/>
      <c r="L102" s="203"/>
      <c r="M102" s="170"/>
      <c r="N102" s="202"/>
      <c r="O102" s="439"/>
      <c r="P102" s="388"/>
      <c r="Q102" s="389" t="str">
        <f t="shared" si="12"/>
        <v/>
      </c>
      <c r="R102" s="390"/>
      <c r="S102" s="531"/>
      <c r="T102" s="203">
        <v>14</v>
      </c>
      <c r="U102" s="185" t="str">
        <f t="shared" si="13"/>
        <v>-</v>
      </c>
      <c r="V102" s="202">
        <v>15</v>
      </c>
      <c r="W102" s="429"/>
      <c r="X102" s="97">
        <f>AC101</f>
        <v>2</v>
      </c>
      <c r="Y102" s="98" t="s">
        <v>2</v>
      </c>
      <c r="Z102" s="98">
        <f>AD101</f>
        <v>2</v>
      </c>
      <c r="AA102" s="99" t="s">
        <v>1</v>
      </c>
      <c r="AB102" s="183"/>
      <c r="AC102" s="158"/>
      <c r="AD102" s="155"/>
      <c r="AE102" s="157"/>
      <c r="AF102" s="156"/>
      <c r="AG102" s="154"/>
      <c r="AH102" s="155"/>
      <c r="AI102" s="155"/>
      <c r="AJ102" s="154"/>
      <c r="AK102" s="152"/>
      <c r="AL102" s="151"/>
      <c r="AM102" s="67"/>
      <c r="AO102" s="67"/>
      <c r="AP102" s="67"/>
    </row>
    <row r="103" spans="2:70" ht="12" customHeight="1" x14ac:dyDescent="0.15">
      <c r="B103" s="262" t="s">
        <v>242</v>
      </c>
      <c r="C103" s="257" t="s">
        <v>345</v>
      </c>
      <c r="D103" s="172">
        <f>IF(N97="","",N97)</f>
        <v>15</v>
      </c>
      <c r="E103" s="174" t="str">
        <f t="shared" si="14"/>
        <v>-</v>
      </c>
      <c r="F103" s="169">
        <f>IF(L97="","",L97)</f>
        <v>14</v>
      </c>
      <c r="G103" s="431" t="str">
        <f>IF(O97="","",IF(O97="○","×",IF(O97="×","○")))</f>
        <v>○</v>
      </c>
      <c r="H103" s="171">
        <f>IF(N100="","",N100)</f>
        <v>15</v>
      </c>
      <c r="I103" s="170" t="str">
        <f t="shared" ref="I103:I111" si="15">IF(H103="","","-")</f>
        <v>-</v>
      </c>
      <c r="J103" s="169">
        <f>IF(L100="","",L100)</f>
        <v>12</v>
      </c>
      <c r="K103" s="431" t="str">
        <f>IF(O100="","",IF(O100="○","×",IF(O100="×","○")))</f>
        <v>○</v>
      </c>
      <c r="L103" s="471"/>
      <c r="M103" s="472"/>
      <c r="N103" s="472"/>
      <c r="O103" s="491"/>
      <c r="P103" s="199">
        <v>15</v>
      </c>
      <c r="Q103" s="170" t="str">
        <f t="shared" si="12"/>
        <v>-</v>
      </c>
      <c r="R103" s="198">
        <v>8</v>
      </c>
      <c r="S103" s="438" t="str">
        <f>IF(P103&lt;&gt;"",IF(P103&gt;R103,IF(P104&gt;R104,"○",IF(P105&gt;R105,"○","×")),IF(P104&gt;R104,IF(P105&gt;R105,"○","×"),"×")),"")</f>
        <v>○</v>
      </c>
      <c r="T103" s="199">
        <v>15</v>
      </c>
      <c r="U103" s="170" t="str">
        <f t="shared" si="13"/>
        <v>-</v>
      </c>
      <c r="V103" s="198">
        <v>12</v>
      </c>
      <c r="W103" s="445" t="str">
        <f>IF(T103&lt;&gt;"",IF(T103&gt;V103,IF(T104&gt;V104,"○",IF(T105&gt;V105,"○","×")),IF(T104&gt;V104,IF(T105&gt;V105,"○","×"),"×")),"")</f>
        <v>○</v>
      </c>
      <c r="X103" s="421">
        <f>RANK(AK104,AK97:AK110)</f>
        <v>1</v>
      </c>
      <c r="Y103" s="422"/>
      <c r="Z103" s="422"/>
      <c r="AA103" s="423"/>
      <c r="AB103" s="183"/>
      <c r="AC103" s="168"/>
      <c r="AD103" s="164"/>
      <c r="AE103" s="167"/>
      <c r="AF103" s="166"/>
      <c r="AG103" s="163"/>
      <c r="AH103" s="164"/>
      <c r="AI103" s="164"/>
      <c r="AJ103" s="163"/>
      <c r="AK103" s="152"/>
      <c r="AL103" s="151"/>
    </row>
    <row r="104" spans="2:70" ht="12" customHeight="1" x14ac:dyDescent="0.15">
      <c r="B104" s="262" t="s">
        <v>240</v>
      </c>
      <c r="C104" s="257" t="s">
        <v>345</v>
      </c>
      <c r="D104" s="172">
        <f>IF(N98="","",N98)</f>
        <v>15</v>
      </c>
      <c r="E104" s="170" t="str">
        <f t="shared" si="14"/>
        <v>-</v>
      </c>
      <c r="F104" s="169">
        <f>IF(L98="","",L98)</f>
        <v>12</v>
      </c>
      <c r="G104" s="432" t="str">
        <f>IF(I101="","",I101)</f>
        <v/>
      </c>
      <c r="H104" s="171">
        <f>IF(N101="","",N101)</f>
        <v>15</v>
      </c>
      <c r="I104" s="170" t="str">
        <f t="shared" si="15"/>
        <v>-</v>
      </c>
      <c r="J104" s="169">
        <f>IF(L101="","",L101)</f>
        <v>9</v>
      </c>
      <c r="K104" s="432" t="str">
        <f>IF(M101="","",M101)</f>
        <v/>
      </c>
      <c r="L104" s="474"/>
      <c r="M104" s="475"/>
      <c r="N104" s="475"/>
      <c r="O104" s="492"/>
      <c r="P104" s="199">
        <v>15</v>
      </c>
      <c r="Q104" s="170" t="str">
        <f t="shared" si="12"/>
        <v>-</v>
      </c>
      <c r="R104" s="198">
        <v>12</v>
      </c>
      <c r="S104" s="438"/>
      <c r="T104" s="199">
        <v>15</v>
      </c>
      <c r="U104" s="170" t="str">
        <f t="shared" si="13"/>
        <v>-</v>
      </c>
      <c r="V104" s="198">
        <v>14</v>
      </c>
      <c r="W104" s="429"/>
      <c r="X104" s="424"/>
      <c r="Y104" s="425"/>
      <c r="Z104" s="425"/>
      <c r="AA104" s="426"/>
      <c r="AB104" s="183"/>
      <c r="AC104" s="168">
        <f>COUNTIF(D103:W105,"○")</f>
        <v>4</v>
      </c>
      <c r="AD104" s="164">
        <f>COUNTIF(D103:W105,"×")</f>
        <v>0</v>
      </c>
      <c r="AE104" s="167">
        <f>(IF((D103&gt;F103),1,0))+(IF((D104&gt;F104),1,0))+(IF((D105&gt;F105),1,0))+(IF((H103&gt;J103),1,0))+(IF((H104&gt;J104),1,0))+(IF((H105&gt;J105),1,0))+(IF((L103&gt;N103),1,0))+(IF((L104&gt;N104),1,0))+(IF((L105&gt;N105),1,0))+(IF((P103&gt;R103),1,0))+(IF((P104&gt;R104),1,0))+(IF((P105&gt;R105),1,0))+(IF((T103&gt;V103),1,0))+(IF((T104&gt;V104),1,0))+(IF((T105&gt;V105),1,0))</f>
        <v>8</v>
      </c>
      <c r="AF104" s="166">
        <f>(IF((D103&lt;F103),1,0))+(IF((D104&lt;F104),1,0))+(IF((D105&lt;F105),1,0))+(IF((H103&lt;J103),1,0))+(IF((H104&lt;J104),1,0))+(IF((H105&lt;J105),1,0))+(IF((L103&lt;N103),1,0))+(IF((L104&lt;N104),1,0))+(IF((L105&lt;N105),1,0))+(IF((P103&lt;R103),1,0))+(IF((P104&lt;R104),1,0))+(IF((P105&lt;R105),1,0))+(IF((T103&lt;V103),1,0))+(IF((T104&lt;V104),1,0))+(IF((T105&lt;V105),1,0))</f>
        <v>0</v>
      </c>
      <c r="AG104" s="165">
        <f>AE104-AF104</f>
        <v>8</v>
      </c>
      <c r="AH104" s="164">
        <f>SUM(D103:D105,H103:H105,L103:L105,P103:P105,T103:T105)</f>
        <v>120</v>
      </c>
      <c r="AI104" s="164">
        <f>SUM(F103:F105,J103:J105,N103:N105,R103:R105,V103:V105)</f>
        <v>93</v>
      </c>
      <c r="AJ104" s="163">
        <f>AH104-AI104</f>
        <v>27</v>
      </c>
      <c r="AK104" s="427">
        <f>(AC104-AD104)*1000+(AG104)*100+AJ104</f>
        <v>4827</v>
      </c>
      <c r="AL104" s="428"/>
    </row>
    <row r="105" spans="2:70" ht="12" customHeight="1" x14ac:dyDescent="0.15">
      <c r="B105" s="258"/>
      <c r="C105" s="259" t="s">
        <v>156</v>
      </c>
      <c r="D105" s="172" t="str">
        <f>IF(N99="","",N99)</f>
        <v/>
      </c>
      <c r="E105" s="170" t="str">
        <f t="shared" si="14"/>
        <v/>
      </c>
      <c r="F105" s="169" t="str">
        <f>IF(L99="","",L99)</f>
        <v/>
      </c>
      <c r="G105" s="432" t="str">
        <f>IF(I102="","",I102)</f>
        <v/>
      </c>
      <c r="H105" s="171" t="str">
        <f>IF(N102="","",N102)</f>
        <v/>
      </c>
      <c r="I105" s="170" t="str">
        <f t="shared" si="15"/>
        <v/>
      </c>
      <c r="J105" s="169" t="str">
        <f>IF(L102="","",L102)</f>
        <v/>
      </c>
      <c r="K105" s="432" t="str">
        <f>IF(M102="","",M102)</f>
        <v/>
      </c>
      <c r="L105" s="474"/>
      <c r="M105" s="475"/>
      <c r="N105" s="475"/>
      <c r="O105" s="492"/>
      <c r="P105" s="199"/>
      <c r="Q105" s="170" t="str">
        <f t="shared" si="12"/>
        <v/>
      </c>
      <c r="R105" s="198"/>
      <c r="S105" s="439"/>
      <c r="T105" s="199"/>
      <c r="U105" s="170" t="str">
        <f t="shared" si="13"/>
        <v/>
      </c>
      <c r="V105" s="198"/>
      <c r="W105" s="430"/>
      <c r="X105" s="97">
        <f>AC104</f>
        <v>4</v>
      </c>
      <c r="Y105" s="98" t="s">
        <v>2</v>
      </c>
      <c r="Z105" s="98">
        <f>AD104</f>
        <v>0</v>
      </c>
      <c r="AA105" s="99" t="s">
        <v>1</v>
      </c>
      <c r="AB105" s="183"/>
      <c r="AC105" s="168"/>
      <c r="AD105" s="164"/>
      <c r="AE105" s="167"/>
      <c r="AF105" s="166"/>
      <c r="AG105" s="163"/>
      <c r="AH105" s="164"/>
      <c r="AI105" s="164"/>
      <c r="AJ105" s="163"/>
      <c r="AK105" s="152"/>
      <c r="AL105" s="151"/>
    </row>
    <row r="106" spans="2:70" ht="12" customHeight="1" x14ac:dyDescent="0.15">
      <c r="B106" s="256" t="s">
        <v>255</v>
      </c>
      <c r="C106" s="260" t="s">
        <v>0</v>
      </c>
      <c r="D106" s="391">
        <f>IF(R97="","",R97)</f>
        <v>0</v>
      </c>
      <c r="E106" s="392" t="str">
        <f t="shared" si="14"/>
        <v>-</v>
      </c>
      <c r="F106" s="393">
        <f>IF(P97="","",P97)</f>
        <v>15</v>
      </c>
      <c r="G106" s="633" t="str">
        <f>IF(S97="","",IF(S97="○","×",IF(S97="×","○")))</f>
        <v>×</v>
      </c>
      <c r="H106" s="394">
        <f>IF(R100="","",R100)</f>
        <v>0</v>
      </c>
      <c r="I106" s="392" t="str">
        <f t="shared" si="15"/>
        <v>-</v>
      </c>
      <c r="J106" s="393">
        <f>IF(P100="","",P100)</f>
        <v>15</v>
      </c>
      <c r="K106" s="636" t="str">
        <f>IF(S100="","",IF(S100="○","×",IF(S100="×","○")))</f>
        <v>×</v>
      </c>
      <c r="L106" s="173">
        <f>IF(R103="","",R103)</f>
        <v>8</v>
      </c>
      <c r="M106" s="174" t="str">
        <f t="shared" ref="M106:M111" si="16">IF(L106="","","-")</f>
        <v>-</v>
      </c>
      <c r="N106" s="173">
        <f>IF(P103="","",P103)</f>
        <v>15</v>
      </c>
      <c r="O106" s="431" t="str">
        <f>IF(S103="","",IF(S103="○","×",IF(S103="×","○")))</f>
        <v>×</v>
      </c>
      <c r="P106" s="471"/>
      <c r="Q106" s="472"/>
      <c r="R106" s="472"/>
      <c r="S106" s="491"/>
      <c r="T106" s="201">
        <v>8</v>
      </c>
      <c r="U106" s="174" t="str">
        <f t="shared" si="13"/>
        <v>-</v>
      </c>
      <c r="V106" s="200">
        <v>15</v>
      </c>
      <c r="W106" s="429" t="str">
        <f>IF(T106&lt;&gt;"",IF(T106&gt;V106,IF(T107&gt;V107,"○",IF(T108&gt;V108,"○","×")),IF(T107&gt;V107,IF(T108&gt;V108,"○","×"),"×")),"")</f>
        <v>×</v>
      </c>
      <c r="X106" s="522" t="s">
        <v>438</v>
      </c>
      <c r="Y106" s="523"/>
      <c r="Z106" s="523"/>
      <c r="AA106" s="524"/>
      <c r="AB106" s="183"/>
      <c r="AC106" s="182"/>
      <c r="AD106" s="179"/>
      <c r="AE106" s="181"/>
      <c r="AF106" s="180"/>
      <c r="AG106" s="178"/>
      <c r="AH106" s="179"/>
      <c r="AI106" s="179"/>
      <c r="AJ106" s="178"/>
      <c r="AK106" s="152"/>
      <c r="AL106" s="151"/>
      <c r="AO106" s="67"/>
      <c r="AP106" s="67"/>
    </row>
    <row r="107" spans="2:70" ht="12" customHeight="1" x14ac:dyDescent="0.15">
      <c r="B107" s="256" t="s">
        <v>254</v>
      </c>
      <c r="C107" s="257" t="s">
        <v>51</v>
      </c>
      <c r="D107" s="395">
        <f>IF(R98="","",R98)</f>
        <v>0</v>
      </c>
      <c r="E107" s="375" t="str">
        <f t="shared" si="14"/>
        <v>-</v>
      </c>
      <c r="F107" s="396">
        <f>IF(P98="","",P98)</f>
        <v>15</v>
      </c>
      <c r="G107" s="634" t="str">
        <f>IF(I104="","",I104)</f>
        <v>-</v>
      </c>
      <c r="H107" s="397">
        <f>IF(R101="","",R101)</f>
        <v>0</v>
      </c>
      <c r="I107" s="375" t="str">
        <f t="shared" si="15"/>
        <v>-</v>
      </c>
      <c r="J107" s="396">
        <f>IF(P101="","",P101)</f>
        <v>15</v>
      </c>
      <c r="K107" s="637" t="str">
        <f>IF(M104="","",M104)</f>
        <v/>
      </c>
      <c r="L107" s="169">
        <f>IF(R104="","",R104)</f>
        <v>12</v>
      </c>
      <c r="M107" s="170" t="str">
        <f t="shared" si="16"/>
        <v>-</v>
      </c>
      <c r="N107" s="169">
        <f>IF(P104="","",P104)</f>
        <v>15</v>
      </c>
      <c r="O107" s="432" t="str">
        <f>IF(Q104="","",Q104)</f>
        <v>-</v>
      </c>
      <c r="P107" s="474"/>
      <c r="Q107" s="475"/>
      <c r="R107" s="475"/>
      <c r="S107" s="492"/>
      <c r="T107" s="199">
        <v>6</v>
      </c>
      <c r="U107" s="170" t="str">
        <f t="shared" si="13"/>
        <v>-</v>
      </c>
      <c r="V107" s="198">
        <v>15</v>
      </c>
      <c r="W107" s="429"/>
      <c r="X107" s="519"/>
      <c r="Y107" s="520"/>
      <c r="Z107" s="520"/>
      <c r="AA107" s="521"/>
      <c r="AB107" s="183"/>
      <c r="AC107" s="168">
        <f>COUNTIF(D106:W108,"○")</f>
        <v>0</v>
      </c>
      <c r="AD107" s="164">
        <f>COUNTIF(D106:W108,"×")</f>
        <v>4</v>
      </c>
      <c r="AE107" s="167">
        <f>(IF((D106&gt;F106),1,0))+(IF((D107&gt;F107),1,0))+(IF((D108&gt;F108),1,0))+(IF((H106&gt;J106),1,0))+(IF((H107&gt;J107),1,0))+(IF((H108&gt;J108),1,0))+(IF((L106&gt;N106),1,0))+(IF((L107&gt;N107),1,0))+(IF((L108&gt;N108),1,0))+(IF((P106&gt;R106),1,0))+(IF((P107&gt;R107),1,0))+(IF((P108&gt;R108),1,0))+(IF((T106&gt;V106),1,0))+(IF((T107&gt;V107),1,0))+(IF((T108&gt;V108),1,0))</f>
        <v>0</v>
      </c>
      <c r="AF107" s="166">
        <f>(IF((D106&lt;F106),1,0))+(IF((D107&lt;F107),1,0))+(IF((D108&lt;F108),1,0))+(IF((H106&lt;J106),1,0))+(IF((H107&lt;J107),1,0))+(IF((H108&lt;J108),1,0))+(IF((L106&lt;N106),1,0))+(IF((L107&lt;N107),1,0))+(IF((L108&lt;N108),1,0))+(IF((P106&lt;R106),1,0))+(IF((P107&lt;R107),1,0))+(IF((P108&lt;R108),1,0))+(IF((T106&lt;V106),1,0))+(IF((T107&lt;V107),1,0))+(IF((T108&lt;V108),1,0))</f>
        <v>8</v>
      </c>
      <c r="AG107" s="165">
        <f>AE107-AF107</f>
        <v>-8</v>
      </c>
      <c r="AH107" s="164">
        <f>SUM(D106:D108,H106:H108,L106:L108,P106:P108,T106:T108)</f>
        <v>34</v>
      </c>
      <c r="AI107" s="164">
        <f>SUM(F106:F108,J106:J108,N106:N108,R106:R108,V106:V108)</f>
        <v>120</v>
      </c>
      <c r="AJ107" s="163">
        <f>AH107-AI107</f>
        <v>-86</v>
      </c>
      <c r="AK107" s="427">
        <f>(AC107-AD107)*1000+(AG107)*100+AJ107</f>
        <v>-4886</v>
      </c>
      <c r="AL107" s="428"/>
      <c r="AO107" s="67"/>
      <c r="AP107" s="67"/>
    </row>
    <row r="108" spans="2:70" ht="12" customHeight="1" x14ac:dyDescent="0.15">
      <c r="B108" s="262"/>
      <c r="C108" s="259" t="s">
        <v>171</v>
      </c>
      <c r="D108" s="398" t="str">
        <f>IF(R99="","",R99)</f>
        <v/>
      </c>
      <c r="E108" s="378" t="str">
        <f t="shared" si="14"/>
        <v/>
      </c>
      <c r="F108" s="399" t="str">
        <f>IF(P99="","",P99)</f>
        <v/>
      </c>
      <c r="G108" s="635" t="str">
        <f>IF(I105="","",I105)</f>
        <v/>
      </c>
      <c r="H108" s="400" t="str">
        <f>IF(R102="","",R102)</f>
        <v/>
      </c>
      <c r="I108" s="378" t="str">
        <f t="shared" si="15"/>
        <v/>
      </c>
      <c r="J108" s="399" t="str">
        <f>IF(P102="","",P102)</f>
        <v/>
      </c>
      <c r="K108" s="638" t="str">
        <f>IF(M105="","",M105)</f>
        <v/>
      </c>
      <c r="L108" s="169" t="str">
        <f>IF(R105="","",R105)</f>
        <v/>
      </c>
      <c r="M108" s="170" t="str">
        <f t="shared" si="16"/>
        <v/>
      </c>
      <c r="N108" s="169" t="str">
        <f>IF(P105="","",P105)</f>
        <v/>
      </c>
      <c r="O108" s="432" t="str">
        <f>IF(Q105="","",Q105)</f>
        <v/>
      </c>
      <c r="P108" s="474"/>
      <c r="Q108" s="475"/>
      <c r="R108" s="475"/>
      <c r="S108" s="492"/>
      <c r="T108" s="199"/>
      <c r="U108" s="170" t="str">
        <f t="shared" si="13"/>
        <v/>
      </c>
      <c r="V108" s="198"/>
      <c r="W108" s="430"/>
      <c r="X108" s="97">
        <f>AC107</f>
        <v>0</v>
      </c>
      <c r="Y108" s="98" t="s">
        <v>2</v>
      </c>
      <c r="Z108" s="98">
        <f>AD107</f>
        <v>4</v>
      </c>
      <c r="AA108" s="99" t="s">
        <v>1</v>
      </c>
      <c r="AB108" s="183"/>
      <c r="AC108" s="158"/>
      <c r="AD108" s="155"/>
      <c r="AE108" s="157"/>
      <c r="AF108" s="156"/>
      <c r="AG108" s="154"/>
      <c r="AH108" s="155"/>
      <c r="AI108" s="155"/>
      <c r="AJ108" s="154"/>
      <c r="AK108" s="152"/>
      <c r="AL108" s="151"/>
      <c r="AO108" s="67"/>
      <c r="AP108" s="67"/>
    </row>
    <row r="109" spans="2:70" ht="12" customHeight="1" x14ac:dyDescent="0.15">
      <c r="B109" s="263" t="s">
        <v>265</v>
      </c>
      <c r="C109" s="264" t="s">
        <v>72</v>
      </c>
      <c r="D109" s="176">
        <f>IF(V97="","",V97)</f>
        <v>15</v>
      </c>
      <c r="E109" s="174" t="str">
        <f t="shared" si="14"/>
        <v>-</v>
      </c>
      <c r="F109" s="173">
        <f>IF(T97="","",T97)</f>
        <v>7</v>
      </c>
      <c r="G109" s="498" t="str">
        <f>IF(W97="","",IF(W97="○","×",IF(W97="×","○")))</f>
        <v>○</v>
      </c>
      <c r="H109" s="175">
        <f>IF(V100="","",V100)</f>
        <v>15</v>
      </c>
      <c r="I109" s="174" t="str">
        <f t="shared" si="15"/>
        <v>-</v>
      </c>
      <c r="J109" s="173">
        <f>IF(T100="","",T100)</f>
        <v>14</v>
      </c>
      <c r="K109" s="431" t="str">
        <f>IF(W100="","",IF(W100="○","×",IF(W100="×","○")))</f>
        <v>○</v>
      </c>
      <c r="L109" s="173">
        <f>IF(V103="","",V103)</f>
        <v>12</v>
      </c>
      <c r="M109" s="174" t="str">
        <f t="shared" si="16"/>
        <v>-</v>
      </c>
      <c r="N109" s="173">
        <f>IF(T103="","",T103)</f>
        <v>15</v>
      </c>
      <c r="O109" s="431" t="str">
        <f>IF(W103="","",IF(W103="○","×",IF(W103="×","○")))</f>
        <v>×</v>
      </c>
      <c r="P109" s="175">
        <f>IF(V106="","",V106)</f>
        <v>15</v>
      </c>
      <c r="Q109" s="174" t="str">
        <f>IF(P109="","","-")</f>
        <v>-</v>
      </c>
      <c r="R109" s="173">
        <f>IF(T106="","",T106)</f>
        <v>8</v>
      </c>
      <c r="S109" s="431" t="str">
        <f>IF(W106="","",IF(W106="○","×",IF(W106="×","○")))</f>
        <v>○</v>
      </c>
      <c r="T109" s="471"/>
      <c r="U109" s="472"/>
      <c r="V109" s="472"/>
      <c r="W109" s="491"/>
      <c r="X109" s="421">
        <f>RANK(AK110,AK97:AK110)</f>
        <v>2</v>
      </c>
      <c r="Y109" s="422"/>
      <c r="Z109" s="422"/>
      <c r="AA109" s="423"/>
      <c r="AB109" s="183"/>
      <c r="AC109" s="168"/>
      <c r="AD109" s="164"/>
      <c r="AE109" s="167"/>
      <c r="AF109" s="166"/>
      <c r="AG109" s="163"/>
      <c r="AH109" s="164"/>
      <c r="AI109" s="164"/>
      <c r="AJ109" s="163"/>
      <c r="AK109" s="152"/>
      <c r="AL109" s="151"/>
      <c r="AO109" s="67"/>
      <c r="AP109" s="67"/>
    </row>
    <row r="110" spans="2:70" ht="12" customHeight="1" x14ac:dyDescent="0.15">
      <c r="B110" s="262" t="s">
        <v>403</v>
      </c>
      <c r="C110" s="257" t="s">
        <v>72</v>
      </c>
      <c r="D110" s="172">
        <f>IF(V98="","",V98)</f>
        <v>15</v>
      </c>
      <c r="E110" s="170" t="str">
        <f t="shared" si="14"/>
        <v>-</v>
      </c>
      <c r="F110" s="169">
        <f>IF(T98="","",T98)</f>
        <v>10</v>
      </c>
      <c r="G110" s="499" t="str">
        <f>IF(I101="","",I101)</f>
        <v/>
      </c>
      <c r="H110" s="171">
        <f>IF(V101="","",V101)</f>
        <v>13</v>
      </c>
      <c r="I110" s="170" t="str">
        <f t="shared" si="15"/>
        <v>-</v>
      </c>
      <c r="J110" s="169">
        <f>IF(T101="","",T101)</f>
        <v>15</v>
      </c>
      <c r="K110" s="432" t="str">
        <f>IF(M107="","",M107)</f>
        <v>-</v>
      </c>
      <c r="L110" s="169">
        <f>IF(V104="","",V104)</f>
        <v>14</v>
      </c>
      <c r="M110" s="170" t="str">
        <f t="shared" si="16"/>
        <v>-</v>
      </c>
      <c r="N110" s="169">
        <f>IF(T104="","",T104)</f>
        <v>15</v>
      </c>
      <c r="O110" s="432" t="str">
        <f>IF(Q107="","",Q107)</f>
        <v/>
      </c>
      <c r="P110" s="171">
        <f>IF(V107="","",V107)</f>
        <v>15</v>
      </c>
      <c r="Q110" s="170" t="str">
        <f>IF(P110="","","-")</f>
        <v>-</v>
      </c>
      <c r="R110" s="169">
        <f>IF(T107="","",T107)</f>
        <v>6</v>
      </c>
      <c r="S110" s="432" t="str">
        <f>IF(U107="","",U107)</f>
        <v>-</v>
      </c>
      <c r="T110" s="474"/>
      <c r="U110" s="475"/>
      <c r="V110" s="475"/>
      <c r="W110" s="492"/>
      <c r="X110" s="424"/>
      <c r="Y110" s="425"/>
      <c r="Z110" s="425"/>
      <c r="AA110" s="426"/>
      <c r="AB110" s="183"/>
      <c r="AC110" s="168">
        <f>COUNTIF(D109:W111,"○")</f>
        <v>3</v>
      </c>
      <c r="AD110" s="164">
        <f>COUNTIF(D109:W111,"×")</f>
        <v>1</v>
      </c>
      <c r="AE110" s="167">
        <f>(IF((D109&gt;F109),1,0))+(IF((D110&gt;F110),1,0))+(IF((D111&gt;F111),1,0))+(IF((H109&gt;J109),1,0))+(IF((H110&gt;J110),1,0))+(IF((H111&gt;J111),1,0))+(IF((L109&gt;N109),1,0))+(IF((L110&gt;N110),1,0))+(IF((L111&gt;N111),1,0))+(IF((P109&gt;R109),1,0))+(IF((P110&gt;R110),1,0))+(IF((P111&gt;R111),1,0))+(IF((T109&gt;V109),1,0))+(IF((T110&gt;V110),1,0))+(IF((T111&gt;V111),1,0))</f>
        <v>6</v>
      </c>
      <c r="AF110" s="166">
        <f>(IF((D109&lt;F109),1,0))+(IF((D110&lt;F110),1,0))+(IF((D111&lt;F111),1,0))+(IF((H109&lt;J109),1,0))+(IF((H110&lt;J110),1,0))+(IF((H111&lt;J111),1,0))+(IF((L109&lt;N109),1,0))+(IF((L110&lt;N110),1,0))+(IF((L111&lt;N111),1,0))+(IF((P109&lt;R109),1,0))+(IF((P110&lt;R110),1,0))+(IF((P111&lt;R111),1,0))+(IF((T109&lt;V109),1,0))+(IF((T110&lt;V110),1,0))+(IF((T111&lt;V111),1,0))</f>
        <v>3</v>
      </c>
      <c r="AG110" s="165">
        <f>AE110-AF110</f>
        <v>3</v>
      </c>
      <c r="AH110" s="164">
        <f>SUM(D109:D111,H109:H111,L109:L111,P109:P111,T109:T111)</f>
        <v>129</v>
      </c>
      <c r="AI110" s="164">
        <f>SUM(F109:F111,J109:J111,N109:N111,R109:R111,V109:V111)</f>
        <v>104</v>
      </c>
      <c r="AJ110" s="163">
        <f>AH110-AI110</f>
        <v>25</v>
      </c>
      <c r="AK110" s="427">
        <f>(AC110-AD110)*1000+(AG110)*100+AJ110</f>
        <v>2325</v>
      </c>
      <c r="AL110" s="428"/>
      <c r="AO110" s="67"/>
      <c r="AP110" s="67"/>
    </row>
    <row r="111" spans="2:70" ht="12" customHeight="1" thickBot="1" x14ac:dyDescent="0.2">
      <c r="B111" s="265"/>
      <c r="C111" s="266" t="s">
        <v>101</v>
      </c>
      <c r="D111" s="162" t="str">
        <f>IF(V99="","",V99)</f>
        <v/>
      </c>
      <c r="E111" s="160" t="str">
        <f t="shared" si="14"/>
        <v/>
      </c>
      <c r="F111" s="159" t="str">
        <f>IF(T99="","",T99)</f>
        <v/>
      </c>
      <c r="G111" s="627" t="str">
        <f>IF(I102="","",I102)</f>
        <v/>
      </c>
      <c r="H111" s="161">
        <f>IF(V102="","",V102)</f>
        <v>15</v>
      </c>
      <c r="I111" s="160" t="str">
        <f t="shared" si="15"/>
        <v>-</v>
      </c>
      <c r="J111" s="159">
        <f>IF(T102="","",T102)</f>
        <v>14</v>
      </c>
      <c r="K111" s="433" t="str">
        <f>IF(M108="","",M108)</f>
        <v/>
      </c>
      <c r="L111" s="159" t="str">
        <f>IF(V105="","",V105)</f>
        <v/>
      </c>
      <c r="M111" s="160" t="str">
        <f t="shared" si="16"/>
        <v/>
      </c>
      <c r="N111" s="159" t="str">
        <f>IF(T105="","",T105)</f>
        <v/>
      </c>
      <c r="O111" s="433" t="str">
        <f>IF(Q108="","",Q108)</f>
        <v/>
      </c>
      <c r="P111" s="161" t="str">
        <f>IF(V108="","",V108)</f>
        <v/>
      </c>
      <c r="Q111" s="160" t="str">
        <f>IF(P111="","","-")</f>
        <v/>
      </c>
      <c r="R111" s="159" t="str">
        <f>IF(T108="","",T108)</f>
        <v/>
      </c>
      <c r="S111" s="433" t="str">
        <f>IF(U108="","",U108)</f>
        <v/>
      </c>
      <c r="T111" s="477"/>
      <c r="U111" s="478"/>
      <c r="V111" s="478"/>
      <c r="W111" s="628"/>
      <c r="X111" s="3">
        <f>AC110</f>
        <v>3</v>
      </c>
      <c r="Y111" s="2" t="s">
        <v>2</v>
      </c>
      <c r="Z111" s="2">
        <f>AD110</f>
        <v>1</v>
      </c>
      <c r="AA111" s="1" t="s">
        <v>1</v>
      </c>
      <c r="AB111" s="183"/>
      <c r="AC111" s="158"/>
      <c r="AD111" s="155"/>
      <c r="AE111" s="157"/>
      <c r="AF111" s="156"/>
      <c r="AG111" s="154"/>
      <c r="AH111" s="155"/>
      <c r="AI111" s="155"/>
      <c r="AJ111" s="154"/>
      <c r="AK111" s="197"/>
      <c r="AL111" s="196"/>
      <c r="AO111" s="67"/>
      <c r="AP111" s="67"/>
    </row>
    <row r="112" spans="2:70" ht="10.050000000000001" customHeight="1" thickBot="1" x14ac:dyDescent="0.25">
      <c r="B112" s="14"/>
      <c r="C112" s="41"/>
      <c r="D112" s="222"/>
      <c r="E112" s="221"/>
      <c r="F112" s="222"/>
      <c r="G112" s="222"/>
      <c r="H112" s="223"/>
      <c r="I112" s="224"/>
      <c r="J112" s="223"/>
      <c r="K112" s="223"/>
      <c r="L112" s="223"/>
      <c r="M112" s="224"/>
      <c r="N112" s="223"/>
      <c r="O112" s="223"/>
      <c r="P112" s="223"/>
      <c r="Q112" s="223"/>
      <c r="R112" s="223"/>
      <c r="S112" s="223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14"/>
      <c r="AK112" s="41"/>
      <c r="AL112" s="222"/>
      <c r="AM112" s="221"/>
      <c r="AN112" s="222"/>
      <c r="AO112" s="222"/>
      <c r="AP112" s="223"/>
      <c r="AQ112" s="224"/>
      <c r="AR112" s="223"/>
      <c r="AS112" s="223"/>
      <c r="AT112" s="223"/>
      <c r="AU112" s="224"/>
      <c r="AV112" s="223"/>
      <c r="AW112" s="223"/>
      <c r="AX112" s="223"/>
      <c r="AY112" s="223"/>
      <c r="AZ112" s="223"/>
      <c r="BA112" s="223"/>
      <c r="BB112" s="42"/>
      <c r="BC112" s="42"/>
      <c r="BD112" s="42"/>
      <c r="BE112" s="42"/>
      <c r="BF112" s="42"/>
      <c r="BG112" s="42"/>
      <c r="BH112" s="42"/>
      <c r="BI112" s="42"/>
      <c r="BQ112" s="67"/>
      <c r="BR112" s="67"/>
    </row>
    <row r="113" spans="2:70" ht="10.050000000000001" customHeight="1" x14ac:dyDescent="0.15">
      <c r="B113" s="537" t="s">
        <v>40</v>
      </c>
      <c r="C113" s="585"/>
      <c r="D113" s="525" t="str">
        <f>B115</f>
        <v>近藤尚弥</v>
      </c>
      <c r="E113" s="526"/>
      <c r="F113" s="526"/>
      <c r="G113" s="527"/>
      <c r="H113" s="528" t="str">
        <f>B118</f>
        <v>井上侑也</v>
      </c>
      <c r="I113" s="526"/>
      <c r="J113" s="526"/>
      <c r="K113" s="527"/>
      <c r="L113" s="528" t="str">
        <f>B121</f>
        <v>辻本和輝</v>
      </c>
      <c r="M113" s="526"/>
      <c r="N113" s="526"/>
      <c r="O113" s="527"/>
      <c r="P113" s="528" t="str">
        <f>B124</f>
        <v>安田春二</v>
      </c>
      <c r="Q113" s="526"/>
      <c r="R113" s="526"/>
      <c r="S113" s="527"/>
      <c r="T113" s="528" t="str">
        <f>B127</f>
        <v>松本　大</v>
      </c>
      <c r="U113" s="526"/>
      <c r="V113" s="526"/>
      <c r="W113" s="527"/>
      <c r="X113" s="446" t="s">
        <v>4</v>
      </c>
      <c r="Y113" s="447"/>
      <c r="Z113" s="447"/>
      <c r="AA113" s="448"/>
      <c r="AB113" s="183"/>
      <c r="AC113" s="496" t="s">
        <v>21</v>
      </c>
      <c r="AD113" s="497"/>
      <c r="AE113" s="449" t="s">
        <v>20</v>
      </c>
      <c r="AF113" s="451"/>
      <c r="AG113" s="450"/>
      <c r="AH113" s="452" t="s">
        <v>19</v>
      </c>
      <c r="AI113" s="453"/>
      <c r="AJ113" s="454"/>
      <c r="AK113" s="206"/>
      <c r="AL113" s="206"/>
      <c r="AM113" s="221"/>
      <c r="AN113" s="222"/>
      <c r="AO113" s="222"/>
      <c r="AP113" s="223"/>
      <c r="AQ113" s="224"/>
      <c r="AR113" s="223"/>
      <c r="AS113" s="223"/>
      <c r="AT113" s="223"/>
      <c r="AU113" s="224"/>
      <c r="AV113" s="223"/>
      <c r="AW113" s="223"/>
      <c r="AX113" s="223"/>
      <c r="AY113" s="223"/>
      <c r="AZ113" s="223"/>
      <c r="BA113" s="223"/>
      <c r="BB113" s="42"/>
      <c r="BC113" s="42"/>
      <c r="BD113" s="42"/>
      <c r="BE113" s="42"/>
      <c r="BF113" s="42"/>
      <c r="BG113" s="42"/>
      <c r="BH113" s="42"/>
      <c r="BI113" s="42"/>
      <c r="BQ113" s="67"/>
      <c r="BR113" s="67"/>
    </row>
    <row r="114" spans="2:70" ht="10.050000000000001" customHeight="1" thickBot="1" x14ac:dyDescent="0.2">
      <c r="B114" s="580"/>
      <c r="C114" s="586"/>
      <c r="D114" s="506" t="str">
        <f>B116</f>
        <v>濱岡雪乃</v>
      </c>
      <c r="E114" s="507"/>
      <c r="F114" s="507"/>
      <c r="G114" s="508"/>
      <c r="H114" s="509" t="str">
        <f>B119</f>
        <v>井上和夏</v>
      </c>
      <c r="I114" s="507"/>
      <c r="J114" s="507"/>
      <c r="K114" s="508"/>
      <c r="L114" s="509" t="str">
        <f>B122</f>
        <v>佐々木奈央</v>
      </c>
      <c r="M114" s="507"/>
      <c r="N114" s="507"/>
      <c r="O114" s="508"/>
      <c r="P114" s="509" t="str">
        <f>B125</f>
        <v>岡本恵美</v>
      </c>
      <c r="Q114" s="507"/>
      <c r="R114" s="507"/>
      <c r="S114" s="508"/>
      <c r="T114" s="509" t="str">
        <f>B128</f>
        <v>宇都宮摂子</v>
      </c>
      <c r="U114" s="507"/>
      <c r="V114" s="507"/>
      <c r="W114" s="508"/>
      <c r="X114" s="434" t="s">
        <v>3</v>
      </c>
      <c r="Y114" s="435"/>
      <c r="Z114" s="435"/>
      <c r="AA114" s="436"/>
      <c r="AB114" s="183"/>
      <c r="AC114" s="193" t="s">
        <v>18</v>
      </c>
      <c r="AD114" s="192" t="s">
        <v>1</v>
      </c>
      <c r="AE114" s="193" t="s">
        <v>22</v>
      </c>
      <c r="AF114" s="192" t="s">
        <v>17</v>
      </c>
      <c r="AG114" s="191" t="s">
        <v>16</v>
      </c>
      <c r="AH114" s="192" t="s">
        <v>22</v>
      </c>
      <c r="AI114" s="192" t="s">
        <v>17</v>
      </c>
      <c r="AJ114" s="191" t="s">
        <v>16</v>
      </c>
      <c r="AK114" s="206"/>
      <c r="AL114" s="206"/>
      <c r="AM114" s="221"/>
      <c r="AN114" s="222"/>
      <c r="AO114" s="222"/>
      <c r="AP114" s="223"/>
      <c r="AQ114" s="224"/>
      <c r="AR114" s="223"/>
      <c r="AS114" s="223"/>
      <c r="AT114" s="223"/>
      <c r="AU114" s="224"/>
      <c r="AV114" s="223"/>
      <c r="AW114" s="223"/>
      <c r="AX114" s="223"/>
      <c r="AY114" s="223"/>
      <c r="AZ114" s="223"/>
      <c r="BA114" s="223"/>
      <c r="BB114" s="42"/>
      <c r="BC114" s="42"/>
      <c r="BD114" s="42"/>
      <c r="BE114" s="42"/>
      <c r="BF114" s="42"/>
      <c r="BG114" s="42"/>
      <c r="BH114" s="42"/>
      <c r="BI114" s="42"/>
      <c r="BQ114" s="67"/>
      <c r="BR114" s="67"/>
    </row>
    <row r="115" spans="2:70" ht="10.050000000000001" customHeight="1" x14ac:dyDescent="0.15">
      <c r="B115" s="256" t="s">
        <v>243</v>
      </c>
      <c r="C115" s="257" t="s">
        <v>345</v>
      </c>
      <c r="D115" s="501"/>
      <c r="E115" s="502"/>
      <c r="F115" s="502"/>
      <c r="G115" s="503"/>
      <c r="H115" s="199">
        <v>9</v>
      </c>
      <c r="I115" s="170" t="str">
        <f>IF(H115="","","-")</f>
        <v>-</v>
      </c>
      <c r="J115" s="198">
        <v>15</v>
      </c>
      <c r="K115" s="437" t="str">
        <f>IF(H115&lt;&gt;"",IF(H115&gt;J115,IF(H116&gt;J116,"○",IF(H117&gt;J117,"○","×")),IF(H116&gt;J116,IF(H117&gt;J117,"○","×"),"×")),"")</f>
        <v>○</v>
      </c>
      <c r="L115" s="199">
        <v>15</v>
      </c>
      <c r="M115" s="190"/>
      <c r="N115" s="205">
        <v>13</v>
      </c>
      <c r="O115" s="437" t="str">
        <f>IF(L115&lt;&gt;"",IF(L115&gt;N115,IF(L116&gt;N116,"○",IF(L117&gt;N117,"○","×")),IF(L116&gt;N116,IF(L117&gt;N117,"○","×"),"×")),"")</f>
        <v>○</v>
      </c>
      <c r="P115" s="371">
        <v>0</v>
      </c>
      <c r="Q115" s="372" t="str">
        <f t="shared" ref="Q115:Q123" si="17">IF(P115="","","-")</f>
        <v>-</v>
      </c>
      <c r="R115" s="373">
        <v>15</v>
      </c>
      <c r="S115" s="510" t="str">
        <f>IF(P115&lt;&gt;"",IF(P115&gt;R115,IF(P116&gt;R116,"○",IF(P117&gt;R117,"○","×")),IF(P116&gt;R116,IF(P117&gt;R117,"○","×"),"×")),"")</f>
        <v>×</v>
      </c>
      <c r="T115" s="371">
        <v>0</v>
      </c>
      <c r="U115" s="372" t="str">
        <f t="shared" ref="U115:U126" si="18">IF(T115="","","-")</f>
        <v>-</v>
      </c>
      <c r="V115" s="373">
        <v>15</v>
      </c>
      <c r="W115" s="513" t="str">
        <f>IF(T115&lt;&gt;"",IF(T115&gt;V115,IF(T116&gt;V116,"○",IF(T117&gt;V117,"○","×")),IF(T116&gt;V116,IF(T117&gt;V117,"○","×"),"×")),"")</f>
        <v>×</v>
      </c>
      <c r="X115" s="516">
        <f>RANK(AK116,AK115:AK128)</f>
        <v>3</v>
      </c>
      <c r="Y115" s="517"/>
      <c r="Z115" s="517"/>
      <c r="AA115" s="518"/>
      <c r="AB115" s="183"/>
      <c r="AC115" s="168"/>
      <c r="AD115" s="164"/>
      <c r="AE115" s="167"/>
      <c r="AF115" s="166"/>
      <c r="AG115" s="163"/>
      <c r="AH115" s="164"/>
      <c r="AI115" s="164"/>
      <c r="AJ115" s="163"/>
      <c r="AK115" s="197"/>
      <c r="AL115" s="197"/>
      <c r="AM115" s="221"/>
      <c r="AN115" s="222"/>
      <c r="AO115" s="222"/>
      <c r="AP115" s="223"/>
      <c r="AQ115" s="224"/>
      <c r="AR115" s="223"/>
      <c r="AS115" s="223"/>
      <c r="AT115" s="223"/>
      <c r="AU115" s="224"/>
      <c r="AV115" s="223"/>
      <c r="AW115" s="223"/>
      <c r="AX115" s="223"/>
      <c r="AY115" s="223"/>
      <c r="AZ115" s="223"/>
      <c r="BA115" s="223"/>
      <c r="BB115" s="42"/>
      <c r="BC115" s="42"/>
      <c r="BD115" s="42"/>
      <c r="BE115" s="42"/>
      <c r="BF115" s="42"/>
      <c r="BG115" s="42"/>
      <c r="BH115" s="42"/>
      <c r="BI115" s="42"/>
      <c r="BQ115" s="67"/>
      <c r="BR115" s="67"/>
    </row>
    <row r="116" spans="2:70" ht="10.050000000000001" customHeight="1" x14ac:dyDescent="0.15">
      <c r="B116" s="256" t="s">
        <v>241</v>
      </c>
      <c r="C116" s="257" t="s">
        <v>345</v>
      </c>
      <c r="D116" s="504"/>
      <c r="E116" s="475"/>
      <c r="F116" s="475"/>
      <c r="G116" s="492"/>
      <c r="H116" s="199">
        <v>15</v>
      </c>
      <c r="I116" s="170" t="str">
        <f>IF(H116="","","-")</f>
        <v>-</v>
      </c>
      <c r="J116" s="204">
        <v>14</v>
      </c>
      <c r="K116" s="438"/>
      <c r="L116" s="199">
        <v>15</v>
      </c>
      <c r="M116" s="170"/>
      <c r="N116" s="198">
        <v>9</v>
      </c>
      <c r="O116" s="438"/>
      <c r="P116" s="374">
        <v>0</v>
      </c>
      <c r="Q116" s="375" t="str">
        <f t="shared" si="17"/>
        <v>-</v>
      </c>
      <c r="R116" s="376">
        <v>15</v>
      </c>
      <c r="S116" s="511"/>
      <c r="T116" s="374">
        <v>0</v>
      </c>
      <c r="U116" s="375" t="str">
        <f t="shared" si="18"/>
        <v>-</v>
      </c>
      <c r="V116" s="376">
        <v>15</v>
      </c>
      <c r="W116" s="514"/>
      <c r="X116" s="519"/>
      <c r="Y116" s="520"/>
      <c r="Z116" s="520"/>
      <c r="AA116" s="521"/>
      <c r="AB116" s="183"/>
      <c r="AC116" s="168">
        <f>COUNTIF(D115:W117,"○")</f>
        <v>2</v>
      </c>
      <c r="AD116" s="164">
        <f>COUNTIF(D115:W117,"×")</f>
        <v>2</v>
      </c>
      <c r="AE116" s="167">
        <f>(IF((D115&gt;F115),1,0))+(IF((D116&gt;F116),1,0))+(IF((D117&gt;F117),1,0))+(IF((H115&gt;J115),1,0))+(IF((H116&gt;J116),1,0))+(IF((H117&gt;J117),1,0))+(IF((L115&gt;N115),1,0))+(IF((L116&gt;N116),1,0))+(IF((L117&gt;N117),1,0))+(IF((P115&gt;R115),1,0))+(IF((P116&gt;R116),1,0))+(IF((P117&gt;R117),1,0))+(IF((T115&gt;V115),1,0))+(IF((T116&gt;V116),1,0))+(IF((T117&gt;V117),1,0))</f>
        <v>4</v>
      </c>
      <c r="AF116" s="166">
        <f>(IF((D115&lt;F115),1,0))+(IF((D116&lt;F116),1,0))+(IF((D117&lt;F117),1,0))+(IF((H115&lt;J115),1,0))+(IF((H116&lt;J116),1,0))+(IF((H117&lt;J117),1,0))+(IF((L115&lt;N115),1,0))+(IF((L116&lt;N116),1,0))+(IF((L117&lt;N117),1,0))+(IF((P115&lt;R115),1,0))+(IF((P116&lt;R116),1,0))+(IF((P117&lt;R117),1,0))+(IF((T115&lt;V115),1,0))+(IF((T116&lt;V116),1,0))+(IF((T117&lt;V117),1,0))</f>
        <v>5</v>
      </c>
      <c r="AG116" s="165">
        <f>AE116-AF116</f>
        <v>-1</v>
      </c>
      <c r="AH116" s="164">
        <f>SUM(D115:D117,H115:H117,L115:L117,P115:P117,T115:T117)</f>
        <v>69</v>
      </c>
      <c r="AI116" s="164">
        <f>SUM(F115:F117,J115:J117,N115:N117,R115:R117,V115:V117)</f>
        <v>125</v>
      </c>
      <c r="AJ116" s="163">
        <f>AH116-AI116</f>
        <v>-56</v>
      </c>
      <c r="AK116" s="427">
        <f>(AC116-AD116)*1000+(AG116)*100+AJ116</f>
        <v>-156</v>
      </c>
      <c r="AL116" s="428"/>
      <c r="AM116" s="221"/>
      <c r="AN116" s="222"/>
      <c r="AO116" s="222"/>
      <c r="AP116" s="223"/>
      <c r="AQ116" s="224"/>
      <c r="AR116" s="223"/>
      <c r="AS116" s="223"/>
      <c r="AT116" s="223"/>
      <c r="AU116" s="224"/>
      <c r="AV116" s="223"/>
      <c r="AW116" s="223"/>
      <c r="AX116" s="223"/>
      <c r="AY116" s="223"/>
      <c r="AZ116" s="223"/>
      <c r="BA116" s="223"/>
      <c r="BB116" s="42"/>
      <c r="BC116" s="42"/>
      <c r="BD116" s="42"/>
      <c r="BE116" s="42"/>
      <c r="BF116" s="42"/>
      <c r="BG116" s="42"/>
      <c r="BH116" s="42"/>
      <c r="BI116" s="42"/>
      <c r="BQ116" s="67"/>
      <c r="BR116" s="67"/>
    </row>
    <row r="117" spans="2:70" ht="10.050000000000001" customHeight="1" x14ac:dyDescent="0.15">
      <c r="B117" s="258"/>
      <c r="C117" s="259" t="s">
        <v>156</v>
      </c>
      <c r="D117" s="505"/>
      <c r="E117" s="494"/>
      <c r="F117" s="494"/>
      <c r="G117" s="495"/>
      <c r="H117" s="203">
        <v>15</v>
      </c>
      <c r="I117" s="170" t="str">
        <f>IF(H117="","","-")</f>
        <v>-</v>
      </c>
      <c r="J117" s="202">
        <v>14</v>
      </c>
      <c r="K117" s="439"/>
      <c r="L117" s="203"/>
      <c r="M117" s="185"/>
      <c r="N117" s="202"/>
      <c r="O117" s="438"/>
      <c r="P117" s="377"/>
      <c r="Q117" s="378" t="str">
        <f t="shared" si="17"/>
        <v/>
      </c>
      <c r="R117" s="379"/>
      <c r="S117" s="512"/>
      <c r="T117" s="377"/>
      <c r="U117" s="378" t="str">
        <f t="shared" si="18"/>
        <v/>
      </c>
      <c r="V117" s="379"/>
      <c r="W117" s="515"/>
      <c r="X117" s="97">
        <f>AC116</f>
        <v>2</v>
      </c>
      <c r="Y117" s="98" t="s">
        <v>2</v>
      </c>
      <c r="Z117" s="98">
        <f>AD116</f>
        <v>2</v>
      </c>
      <c r="AA117" s="99" t="s">
        <v>1</v>
      </c>
      <c r="AB117" s="183"/>
      <c r="AC117" s="168"/>
      <c r="AD117" s="164"/>
      <c r="AE117" s="167"/>
      <c r="AF117" s="166"/>
      <c r="AG117" s="163"/>
      <c r="AH117" s="164"/>
      <c r="AI117" s="164"/>
      <c r="AJ117" s="163"/>
      <c r="AK117" s="152"/>
      <c r="AL117" s="151"/>
      <c r="AM117" s="221"/>
      <c r="AN117" s="222"/>
      <c r="AO117" s="222"/>
      <c r="AP117" s="223"/>
      <c r="AQ117" s="224"/>
      <c r="AR117" s="223"/>
      <c r="AS117" s="223"/>
      <c r="AT117" s="223"/>
      <c r="AU117" s="224"/>
      <c r="AV117" s="223"/>
      <c r="AW117" s="223"/>
      <c r="AX117" s="223"/>
      <c r="AY117" s="223"/>
      <c r="AZ117" s="223"/>
      <c r="BA117" s="223"/>
      <c r="BB117" s="42"/>
      <c r="BC117" s="42"/>
      <c r="BD117" s="42"/>
      <c r="BE117" s="42"/>
      <c r="BF117" s="42"/>
      <c r="BG117" s="42"/>
      <c r="BH117" s="42"/>
      <c r="BI117" s="42"/>
      <c r="BQ117" s="67"/>
      <c r="BR117" s="67"/>
    </row>
    <row r="118" spans="2:70" ht="10.050000000000001" customHeight="1" x14ac:dyDescent="0.15">
      <c r="B118" s="256" t="s">
        <v>404</v>
      </c>
      <c r="C118" s="260" t="s">
        <v>406</v>
      </c>
      <c r="D118" s="172">
        <f>IF(J115="","",J115)</f>
        <v>15</v>
      </c>
      <c r="E118" s="170" t="str">
        <f t="shared" ref="E118:E129" si="19">IF(D118="","","-")</f>
        <v>-</v>
      </c>
      <c r="F118" s="169">
        <f>IF(H115="","",H115)</f>
        <v>9</v>
      </c>
      <c r="G118" s="431" t="str">
        <f>IF(K115="","",IF(K115="○","×",IF(K115="×","○")))</f>
        <v>×</v>
      </c>
      <c r="H118" s="471"/>
      <c r="I118" s="472"/>
      <c r="J118" s="472"/>
      <c r="K118" s="491"/>
      <c r="L118" s="199">
        <v>15</v>
      </c>
      <c r="M118" s="170"/>
      <c r="N118" s="198">
        <v>7</v>
      </c>
      <c r="O118" s="444" t="str">
        <f>IF(L118&lt;&gt;"",IF(L118&gt;N118,IF(L119&gt;N119,"○",IF(L120&gt;N120,"○","×")),IF(L119&gt;N119,IF(L120&gt;N120,"○","×"),"×")),"")</f>
        <v>○</v>
      </c>
      <c r="P118" s="201">
        <v>15</v>
      </c>
      <c r="Q118" s="174" t="str">
        <f t="shared" si="17"/>
        <v>-</v>
      </c>
      <c r="R118" s="200">
        <v>14</v>
      </c>
      <c r="S118" s="444" t="str">
        <f>IF(P118&lt;&gt;"",IF(P118&gt;R118,IF(P119&gt;R119,"○",IF(P120&gt;R120,"○","×")),IF(P119&gt;R119,IF(P120&gt;R120,"○","×"),"×")),"")</f>
        <v>○</v>
      </c>
      <c r="T118" s="201">
        <v>15</v>
      </c>
      <c r="U118" s="174" t="str">
        <f t="shared" si="18"/>
        <v>-</v>
      </c>
      <c r="V118" s="200">
        <v>13</v>
      </c>
      <c r="W118" s="445" t="str">
        <f>IF(T118&lt;&gt;"",IF(T118&gt;V118,IF(T119&gt;V119,"○",IF(T120&gt;V120,"○","×")),IF(T119&gt;V119,IF(T120&gt;V120,"○","×"),"×")),"")</f>
        <v>○</v>
      </c>
      <c r="X118" s="421">
        <f>RANK(AK119,AK115:AK128)</f>
        <v>1</v>
      </c>
      <c r="Y118" s="422"/>
      <c r="Z118" s="422"/>
      <c r="AA118" s="423"/>
      <c r="AB118" s="183"/>
      <c r="AC118" s="182"/>
      <c r="AD118" s="179"/>
      <c r="AE118" s="181"/>
      <c r="AF118" s="180"/>
      <c r="AG118" s="178"/>
      <c r="AH118" s="179"/>
      <c r="AI118" s="179"/>
      <c r="AJ118" s="178"/>
      <c r="AK118" s="152"/>
      <c r="AL118" s="151"/>
      <c r="AM118" s="221"/>
      <c r="AN118" s="222"/>
      <c r="AO118" s="222"/>
      <c r="AP118" s="223"/>
      <c r="AQ118" s="224"/>
      <c r="AR118" s="223"/>
      <c r="AS118" s="223"/>
      <c r="AT118" s="223"/>
      <c r="AU118" s="224"/>
      <c r="AV118" s="223"/>
      <c r="AW118" s="223"/>
      <c r="AX118" s="223"/>
      <c r="AY118" s="223"/>
      <c r="AZ118" s="223"/>
      <c r="BA118" s="223"/>
      <c r="BB118" s="42"/>
      <c r="BC118" s="42"/>
      <c r="BD118" s="42"/>
      <c r="BE118" s="42"/>
      <c r="BF118" s="42"/>
      <c r="BG118" s="42"/>
      <c r="BH118" s="42"/>
      <c r="BI118" s="42"/>
      <c r="BQ118" s="67"/>
      <c r="BR118" s="67"/>
    </row>
    <row r="119" spans="2:70" ht="10.050000000000001" customHeight="1" x14ac:dyDescent="0.15">
      <c r="B119" s="256" t="s">
        <v>405</v>
      </c>
      <c r="C119" s="257" t="s">
        <v>406</v>
      </c>
      <c r="D119" s="172">
        <f>IF(J116="","",J116)</f>
        <v>14</v>
      </c>
      <c r="E119" s="170" t="str">
        <f t="shared" si="19"/>
        <v>-</v>
      </c>
      <c r="F119" s="169">
        <f>IF(H116="","",H116)</f>
        <v>15</v>
      </c>
      <c r="G119" s="432" t="str">
        <f>IF(I116="","",I116)</f>
        <v>-</v>
      </c>
      <c r="H119" s="474"/>
      <c r="I119" s="475"/>
      <c r="J119" s="475"/>
      <c r="K119" s="492"/>
      <c r="L119" s="199">
        <v>15</v>
      </c>
      <c r="M119" s="170"/>
      <c r="N119" s="198">
        <v>7</v>
      </c>
      <c r="O119" s="438"/>
      <c r="P119" s="199">
        <v>15</v>
      </c>
      <c r="Q119" s="170" t="str">
        <f t="shared" si="17"/>
        <v>-</v>
      </c>
      <c r="R119" s="198">
        <v>10</v>
      </c>
      <c r="S119" s="438"/>
      <c r="T119" s="199">
        <v>15</v>
      </c>
      <c r="U119" s="170" t="str">
        <f t="shared" si="18"/>
        <v>-</v>
      </c>
      <c r="V119" s="198">
        <v>10</v>
      </c>
      <c r="W119" s="429"/>
      <c r="X119" s="424"/>
      <c r="Y119" s="425"/>
      <c r="Z119" s="425"/>
      <c r="AA119" s="426"/>
      <c r="AB119" s="183"/>
      <c r="AC119" s="168">
        <f>COUNTIF(D118:W120,"○")</f>
        <v>3</v>
      </c>
      <c r="AD119" s="164">
        <f>COUNTIF(D118:W120,"×")</f>
        <v>1</v>
      </c>
      <c r="AE119" s="167">
        <f>(IF((D118&gt;F118),1,0))+(IF((D119&gt;F119),1,0))+(IF((D120&gt;F120),1,0))+(IF((H118&gt;J118),1,0))+(IF((H119&gt;J119),1,0))+(IF((H120&gt;J120),1,0))+(IF((L118&gt;N118),1,0))+(IF((L119&gt;N119),1,0))+(IF((L120&gt;N120),1,0))+(IF((P118&gt;R118),1,0))+(IF((P119&gt;R119),1,0))+(IF((P120&gt;R120),1,0))+(IF((T118&gt;V118),1,0))+(IF((T119&gt;V119),1,0))+(IF((T120&gt;V120),1,0))</f>
        <v>7</v>
      </c>
      <c r="AF119" s="166">
        <f>(IF((D118&lt;F118),1,0))+(IF((D119&lt;F119),1,0))+(IF((D120&lt;F120),1,0))+(IF((H118&lt;J118),1,0))+(IF((H119&lt;J119),1,0))+(IF((H120&lt;J120),1,0))+(IF((L118&lt;N118),1,0))+(IF((L119&lt;N119),1,0))+(IF((L120&lt;N120),1,0))+(IF((P118&lt;R118),1,0))+(IF((P119&lt;R119),1,0))+(IF((P120&lt;R120),1,0))+(IF((T118&lt;V118),1,0))+(IF((T119&lt;V119),1,0))+(IF((T120&lt;V120),1,0))</f>
        <v>2</v>
      </c>
      <c r="AG119" s="165">
        <f>AE119-AF119</f>
        <v>5</v>
      </c>
      <c r="AH119" s="164">
        <f>SUM(D118:D120,H118:H120,L118:L120,P118:P120,T118:T120)</f>
        <v>133</v>
      </c>
      <c r="AI119" s="164">
        <f>SUM(F118:F120,J118:J120,N118:N120,R118:R120,V118:V120)</f>
        <v>100</v>
      </c>
      <c r="AJ119" s="163">
        <f>AH119-AI119</f>
        <v>33</v>
      </c>
      <c r="AK119" s="427">
        <f>(AC119-AD119)*1000+(AG119)*100+AJ119</f>
        <v>2533</v>
      </c>
      <c r="AL119" s="428"/>
      <c r="AM119" s="221"/>
      <c r="AN119" s="222"/>
      <c r="AO119" s="222"/>
      <c r="AP119" s="223"/>
      <c r="AQ119" s="224"/>
      <c r="AR119" s="223"/>
      <c r="AS119" s="223"/>
      <c r="AT119" s="223"/>
      <c r="AU119" s="224"/>
      <c r="AV119" s="223"/>
      <c r="AW119" s="223"/>
      <c r="AX119" s="223"/>
      <c r="AY119" s="223"/>
      <c r="AZ119" s="223"/>
      <c r="BA119" s="223"/>
      <c r="BB119" s="42"/>
      <c r="BC119" s="42"/>
      <c r="BD119" s="42"/>
      <c r="BE119" s="42"/>
      <c r="BF119" s="42"/>
      <c r="BG119" s="42"/>
      <c r="BH119" s="42"/>
      <c r="BI119" s="42"/>
      <c r="BQ119" s="67"/>
      <c r="BR119" s="67"/>
    </row>
    <row r="120" spans="2:70" ht="10.050000000000001" customHeight="1" x14ac:dyDescent="0.15">
      <c r="B120" s="258"/>
      <c r="C120" s="261" t="s">
        <v>416</v>
      </c>
      <c r="D120" s="187">
        <f>IF(J117="","",J117)</f>
        <v>14</v>
      </c>
      <c r="E120" s="170" t="str">
        <f t="shared" si="19"/>
        <v>-</v>
      </c>
      <c r="F120" s="186">
        <f>IF(H117="","",H117)</f>
        <v>15</v>
      </c>
      <c r="G120" s="500" t="str">
        <f>IF(I117="","",I117)</f>
        <v>-</v>
      </c>
      <c r="H120" s="493"/>
      <c r="I120" s="494"/>
      <c r="J120" s="494"/>
      <c r="K120" s="495"/>
      <c r="L120" s="203"/>
      <c r="M120" s="170"/>
      <c r="N120" s="202"/>
      <c r="O120" s="439"/>
      <c r="P120" s="203"/>
      <c r="Q120" s="185" t="str">
        <f t="shared" si="17"/>
        <v/>
      </c>
      <c r="R120" s="202"/>
      <c r="S120" s="439"/>
      <c r="T120" s="203"/>
      <c r="U120" s="185" t="str">
        <f t="shared" si="18"/>
        <v/>
      </c>
      <c r="V120" s="202"/>
      <c r="W120" s="429"/>
      <c r="X120" s="97">
        <f>AC119</f>
        <v>3</v>
      </c>
      <c r="Y120" s="98" t="s">
        <v>2</v>
      </c>
      <c r="Z120" s="98">
        <f>AD119</f>
        <v>1</v>
      </c>
      <c r="AA120" s="99" t="s">
        <v>1</v>
      </c>
      <c r="AB120" s="183"/>
      <c r="AC120" s="158"/>
      <c r="AD120" s="155"/>
      <c r="AE120" s="157"/>
      <c r="AF120" s="156"/>
      <c r="AG120" s="154"/>
      <c r="AH120" s="155"/>
      <c r="AI120" s="155"/>
      <c r="AJ120" s="154"/>
      <c r="AK120" s="152"/>
      <c r="AL120" s="151"/>
      <c r="AM120" s="221"/>
      <c r="AN120" s="222"/>
      <c r="AO120" s="222"/>
      <c r="AP120" s="223"/>
      <c r="AQ120" s="224"/>
      <c r="AR120" s="223"/>
      <c r="AS120" s="223"/>
      <c r="AT120" s="223"/>
      <c r="AU120" s="224"/>
      <c r="AV120" s="223"/>
      <c r="AW120" s="223"/>
      <c r="AX120" s="223"/>
      <c r="AY120" s="223"/>
      <c r="AZ120" s="223"/>
      <c r="BA120" s="223"/>
      <c r="BB120" s="42"/>
      <c r="BC120" s="42"/>
      <c r="BD120" s="42"/>
      <c r="BE120" s="42"/>
      <c r="BF120" s="42"/>
      <c r="BG120" s="42"/>
      <c r="BH120" s="42"/>
      <c r="BI120" s="42"/>
      <c r="BQ120" s="67"/>
      <c r="BR120" s="67"/>
    </row>
    <row r="121" spans="2:70" ht="10.050000000000001" customHeight="1" x14ac:dyDescent="0.15">
      <c r="B121" s="262" t="s">
        <v>262</v>
      </c>
      <c r="C121" s="257" t="s">
        <v>72</v>
      </c>
      <c r="D121" s="172">
        <f>IF(N115="","",N115)</f>
        <v>13</v>
      </c>
      <c r="E121" s="174" t="str">
        <f t="shared" si="19"/>
        <v>-</v>
      </c>
      <c r="F121" s="169">
        <f>IF(L115="","",L115)</f>
        <v>15</v>
      </c>
      <c r="G121" s="431" t="str">
        <f>IF(O115="","",IF(O115="○","×",IF(O115="×","○")))</f>
        <v>×</v>
      </c>
      <c r="H121" s="171">
        <f>IF(N118="","",N118)</f>
        <v>7</v>
      </c>
      <c r="I121" s="170" t="str">
        <f t="shared" ref="I121:I129" si="20">IF(H121="","","-")</f>
        <v>-</v>
      </c>
      <c r="J121" s="169">
        <f>IF(L118="","",L118)</f>
        <v>15</v>
      </c>
      <c r="K121" s="431" t="str">
        <f>IF(O118="","",IF(O118="○","×",IF(O118="×","○")))</f>
        <v>×</v>
      </c>
      <c r="L121" s="471"/>
      <c r="M121" s="472"/>
      <c r="N121" s="472"/>
      <c r="O121" s="491"/>
      <c r="P121" s="199">
        <v>15</v>
      </c>
      <c r="Q121" s="170" t="str">
        <f t="shared" si="17"/>
        <v>-</v>
      </c>
      <c r="R121" s="198">
        <v>14</v>
      </c>
      <c r="S121" s="438" t="str">
        <f>IF(P121&lt;&gt;"",IF(P121&gt;R121,IF(P122&gt;R122,"○",IF(P123&gt;R123,"○","×")),IF(P122&gt;R122,IF(P123&gt;R123,"○","×"),"×")),"")</f>
        <v>○</v>
      </c>
      <c r="T121" s="199">
        <v>15</v>
      </c>
      <c r="U121" s="170" t="str">
        <f t="shared" si="18"/>
        <v>-</v>
      </c>
      <c r="V121" s="198">
        <v>5</v>
      </c>
      <c r="W121" s="445" t="str">
        <f>IF(T121&lt;&gt;"",IF(T121&gt;V121,IF(T122&gt;V122,"○",IF(T123&gt;V123,"○","×")),IF(T122&gt;V122,IF(T123&gt;V123,"○","×"),"×")),"")</f>
        <v>○</v>
      </c>
      <c r="X121" s="421">
        <f>RANK(AK122,AK115:AK128)</f>
        <v>4</v>
      </c>
      <c r="Y121" s="422"/>
      <c r="Z121" s="422"/>
      <c r="AA121" s="423"/>
      <c r="AB121" s="183"/>
      <c r="AC121" s="168"/>
      <c r="AD121" s="164"/>
      <c r="AE121" s="167"/>
      <c r="AF121" s="166"/>
      <c r="AG121" s="163"/>
      <c r="AH121" s="164"/>
      <c r="AI121" s="164"/>
      <c r="AJ121" s="163"/>
      <c r="AK121" s="152"/>
      <c r="AL121" s="151"/>
      <c r="AM121" s="221"/>
      <c r="AN121" s="222"/>
      <c r="AO121" s="222"/>
      <c r="AP121" s="223"/>
      <c r="AQ121" s="224"/>
      <c r="AR121" s="223"/>
      <c r="AS121" s="223"/>
      <c r="AT121" s="223"/>
      <c r="AU121" s="224"/>
      <c r="AV121" s="223"/>
      <c r="AW121" s="223"/>
      <c r="AX121" s="223"/>
      <c r="AY121" s="223"/>
      <c r="AZ121" s="223"/>
      <c r="BA121" s="223"/>
      <c r="BB121" s="42"/>
      <c r="BC121" s="42"/>
      <c r="BD121" s="42"/>
      <c r="BE121" s="42"/>
      <c r="BF121" s="42"/>
      <c r="BG121" s="42"/>
      <c r="BH121" s="42"/>
      <c r="BI121" s="42"/>
      <c r="BQ121" s="67"/>
      <c r="BR121" s="67"/>
    </row>
    <row r="122" spans="2:70" ht="10.050000000000001" customHeight="1" x14ac:dyDescent="0.15">
      <c r="B122" s="262" t="s">
        <v>266</v>
      </c>
      <c r="C122" s="257" t="s">
        <v>72</v>
      </c>
      <c r="D122" s="172">
        <f>IF(N116="","",N116)</f>
        <v>9</v>
      </c>
      <c r="E122" s="170" t="str">
        <f t="shared" si="19"/>
        <v>-</v>
      </c>
      <c r="F122" s="169">
        <f>IF(L116="","",L116)</f>
        <v>15</v>
      </c>
      <c r="G122" s="432" t="str">
        <f>IF(I119="","",I119)</f>
        <v/>
      </c>
      <c r="H122" s="171">
        <f>IF(N119="","",N119)</f>
        <v>7</v>
      </c>
      <c r="I122" s="170" t="str">
        <f t="shared" si="20"/>
        <v>-</v>
      </c>
      <c r="J122" s="169">
        <f>IF(L119="","",L119)</f>
        <v>15</v>
      </c>
      <c r="K122" s="432" t="str">
        <f>IF(M119="","",M119)</f>
        <v/>
      </c>
      <c r="L122" s="474"/>
      <c r="M122" s="475"/>
      <c r="N122" s="475"/>
      <c r="O122" s="492"/>
      <c r="P122" s="199">
        <v>10</v>
      </c>
      <c r="Q122" s="170" t="str">
        <f t="shared" si="17"/>
        <v>-</v>
      </c>
      <c r="R122" s="198">
        <v>15</v>
      </c>
      <c r="S122" s="438"/>
      <c r="T122" s="199">
        <v>9</v>
      </c>
      <c r="U122" s="170" t="str">
        <f t="shared" si="18"/>
        <v>-</v>
      </c>
      <c r="V122" s="198">
        <v>15</v>
      </c>
      <c r="W122" s="429"/>
      <c r="X122" s="424"/>
      <c r="Y122" s="425"/>
      <c r="Z122" s="425"/>
      <c r="AA122" s="426"/>
      <c r="AB122" s="183"/>
      <c r="AC122" s="168">
        <f>COUNTIF(D121:W123,"○")</f>
        <v>2</v>
      </c>
      <c r="AD122" s="164">
        <f>COUNTIF(D121:W123,"×")</f>
        <v>2</v>
      </c>
      <c r="AE122" s="167">
        <f>(IF((D121&gt;F121),1,0))+(IF((D122&gt;F122),1,0))+(IF((D123&gt;F123),1,0))+(IF((H121&gt;J121),1,0))+(IF((H122&gt;J122),1,0))+(IF((H123&gt;J123),1,0))+(IF((L121&gt;N121),1,0))+(IF((L122&gt;N122),1,0))+(IF((L123&gt;N123),1,0))+(IF((P121&gt;R121),1,0))+(IF((P122&gt;R122),1,0))+(IF((P123&gt;R123),1,0))+(IF((T121&gt;V121),1,0))+(IF((T122&gt;V122),1,0))+(IF((T123&gt;V123),1,0))</f>
        <v>4</v>
      </c>
      <c r="AF122" s="166">
        <f>(IF((D121&lt;F121),1,0))+(IF((D122&lt;F122),1,0))+(IF((D123&lt;F123),1,0))+(IF((H121&lt;J121),1,0))+(IF((H122&lt;J122),1,0))+(IF((H123&lt;J123),1,0))+(IF((L121&lt;N121),1,0))+(IF((L122&lt;N122),1,0))+(IF((L123&lt;N123),1,0))+(IF((P121&lt;R121),1,0))+(IF((P122&lt;R122),1,0))+(IF((P123&lt;R123),1,0))+(IF((T121&lt;V121),1,0))+(IF((T122&lt;V122),1,0))+(IF((T123&lt;V123),1,0))</f>
        <v>6</v>
      </c>
      <c r="AG122" s="165">
        <f>AE122-AF122</f>
        <v>-2</v>
      </c>
      <c r="AH122" s="164">
        <f>SUM(D121:D123,H121:H123,L121:L123,P121:P123,T121:T123)</f>
        <v>115</v>
      </c>
      <c r="AI122" s="164">
        <f>SUM(F121:F123,J121:J123,N121:N123,R121:R123,V121:V123)</f>
        <v>128</v>
      </c>
      <c r="AJ122" s="163">
        <f>AH122-AI122</f>
        <v>-13</v>
      </c>
      <c r="AK122" s="427">
        <f>(AC122-AD122)*1000+(AG122)*100+AJ122</f>
        <v>-213</v>
      </c>
      <c r="AL122" s="428"/>
      <c r="AM122" s="221"/>
      <c r="AN122" s="222"/>
      <c r="AO122" s="222"/>
      <c r="AP122" s="223"/>
      <c r="AQ122" s="224"/>
      <c r="AR122" s="223"/>
      <c r="AS122" s="223"/>
      <c r="AT122" s="223"/>
      <c r="AU122" s="224"/>
      <c r="AV122" s="223"/>
      <c r="AW122" s="223"/>
      <c r="AX122" s="223"/>
      <c r="AY122" s="223"/>
      <c r="AZ122" s="223"/>
      <c r="BA122" s="223"/>
      <c r="BB122" s="42"/>
      <c r="BC122" s="42"/>
      <c r="BD122" s="42"/>
      <c r="BE122" s="42"/>
      <c r="BF122" s="42"/>
      <c r="BG122" s="42"/>
      <c r="BH122" s="42"/>
      <c r="BI122" s="42"/>
      <c r="BQ122" s="67"/>
      <c r="BR122" s="67"/>
    </row>
    <row r="123" spans="2:70" ht="10.050000000000001" customHeight="1" x14ac:dyDescent="0.15">
      <c r="B123" s="258"/>
      <c r="C123" s="259" t="s">
        <v>101</v>
      </c>
      <c r="D123" s="172" t="str">
        <f>IF(N117="","",N117)</f>
        <v/>
      </c>
      <c r="E123" s="170" t="str">
        <f t="shared" si="19"/>
        <v/>
      </c>
      <c r="F123" s="169" t="str">
        <f>IF(L117="","",L117)</f>
        <v/>
      </c>
      <c r="G123" s="432" t="str">
        <f>IF(I120="","",I120)</f>
        <v/>
      </c>
      <c r="H123" s="171" t="str">
        <f>IF(N120="","",N120)</f>
        <v/>
      </c>
      <c r="I123" s="170" t="str">
        <f t="shared" si="20"/>
        <v/>
      </c>
      <c r="J123" s="169" t="str">
        <f>IF(L120="","",L120)</f>
        <v/>
      </c>
      <c r="K123" s="432" t="str">
        <f>IF(M120="","",M120)</f>
        <v/>
      </c>
      <c r="L123" s="474"/>
      <c r="M123" s="475"/>
      <c r="N123" s="475"/>
      <c r="O123" s="492"/>
      <c r="P123" s="199">
        <v>15</v>
      </c>
      <c r="Q123" s="170" t="str">
        <f t="shared" si="17"/>
        <v>-</v>
      </c>
      <c r="R123" s="198">
        <v>7</v>
      </c>
      <c r="S123" s="439"/>
      <c r="T123" s="199">
        <v>15</v>
      </c>
      <c r="U123" s="170" t="str">
        <f t="shared" si="18"/>
        <v>-</v>
      </c>
      <c r="V123" s="198">
        <v>12</v>
      </c>
      <c r="W123" s="430"/>
      <c r="X123" s="97">
        <f>AC122</f>
        <v>2</v>
      </c>
      <c r="Y123" s="98" t="s">
        <v>2</v>
      </c>
      <c r="Z123" s="98">
        <f>AD122</f>
        <v>2</v>
      </c>
      <c r="AA123" s="99" t="s">
        <v>1</v>
      </c>
      <c r="AB123" s="183"/>
      <c r="AC123" s="168"/>
      <c r="AD123" s="164"/>
      <c r="AE123" s="167"/>
      <c r="AF123" s="166"/>
      <c r="AG123" s="163"/>
      <c r="AH123" s="164"/>
      <c r="AI123" s="164"/>
      <c r="AJ123" s="163"/>
      <c r="AK123" s="152"/>
      <c r="AL123" s="151"/>
      <c r="AM123" s="221"/>
      <c r="AN123" s="222"/>
      <c r="AO123" s="222"/>
      <c r="AP123" s="223"/>
      <c r="AQ123" s="224"/>
      <c r="AR123" s="223"/>
      <c r="AS123" s="223"/>
      <c r="AT123" s="223"/>
      <c r="AU123" s="224"/>
      <c r="AV123" s="223"/>
      <c r="AW123" s="223"/>
      <c r="AX123" s="223"/>
      <c r="AY123" s="223"/>
      <c r="AZ123" s="223"/>
      <c r="BA123" s="223"/>
      <c r="BB123" s="42"/>
      <c r="BC123" s="42"/>
      <c r="BD123" s="42"/>
      <c r="BE123" s="42"/>
      <c r="BF123" s="42"/>
      <c r="BG123" s="42"/>
      <c r="BH123" s="42"/>
      <c r="BI123" s="42"/>
      <c r="BQ123" s="67"/>
      <c r="BR123" s="67"/>
    </row>
    <row r="124" spans="2:70" ht="10.050000000000001" customHeight="1" x14ac:dyDescent="0.15">
      <c r="B124" s="256" t="s">
        <v>238</v>
      </c>
      <c r="C124" s="260" t="s">
        <v>239</v>
      </c>
      <c r="D124" s="176">
        <f>IF(R115="","",R115)</f>
        <v>15</v>
      </c>
      <c r="E124" s="174" t="str">
        <f t="shared" si="19"/>
        <v>-</v>
      </c>
      <c r="F124" s="173">
        <f>IF(P115="","",P115)</f>
        <v>0</v>
      </c>
      <c r="G124" s="498" t="str">
        <f>IF(S115="","",IF(S115="○","×",IF(S115="×","○")))</f>
        <v>○</v>
      </c>
      <c r="H124" s="175">
        <f>IF(R118="","",R118)</f>
        <v>14</v>
      </c>
      <c r="I124" s="174" t="str">
        <f t="shared" si="20"/>
        <v>-</v>
      </c>
      <c r="J124" s="173">
        <f>IF(P118="","",P118)</f>
        <v>15</v>
      </c>
      <c r="K124" s="431" t="str">
        <f>IF(S118="","",IF(S118="○","×",IF(S118="×","○")))</f>
        <v>×</v>
      </c>
      <c r="L124" s="173">
        <f>IF(R121="","",R121)</f>
        <v>14</v>
      </c>
      <c r="M124" s="174" t="str">
        <f t="shared" ref="M124:M129" si="21">IF(L124="","","-")</f>
        <v>-</v>
      </c>
      <c r="N124" s="173">
        <f>IF(P121="","",P121)</f>
        <v>15</v>
      </c>
      <c r="O124" s="431" t="str">
        <f>IF(S121="","",IF(S121="○","×",IF(S121="×","○")))</f>
        <v>×</v>
      </c>
      <c r="P124" s="471"/>
      <c r="Q124" s="472"/>
      <c r="R124" s="472"/>
      <c r="S124" s="491"/>
      <c r="T124" s="201">
        <v>13</v>
      </c>
      <c r="U124" s="174" t="str">
        <f t="shared" si="18"/>
        <v>-</v>
      </c>
      <c r="V124" s="200">
        <v>15</v>
      </c>
      <c r="W124" s="429" t="str">
        <f>IF(T124&lt;&gt;"",IF(T124&gt;V124,IF(T125&gt;V125,"○",IF(T126&gt;V126,"○","×")),IF(T125&gt;V125,IF(T126&gt;V126,"○","×"),"×")),"")</f>
        <v>×</v>
      </c>
      <c r="X124" s="421">
        <f>RANK(AK125,AK115:AK128)</f>
        <v>5</v>
      </c>
      <c r="Y124" s="422"/>
      <c r="Z124" s="422"/>
      <c r="AA124" s="423"/>
      <c r="AB124" s="183"/>
      <c r="AC124" s="182"/>
      <c r="AD124" s="179"/>
      <c r="AE124" s="181"/>
      <c r="AF124" s="180"/>
      <c r="AG124" s="178"/>
      <c r="AH124" s="179"/>
      <c r="AI124" s="179"/>
      <c r="AJ124" s="178"/>
      <c r="AK124" s="152"/>
      <c r="AL124" s="151"/>
      <c r="AM124" s="221"/>
      <c r="AN124" s="222"/>
      <c r="AO124" s="222"/>
      <c r="AP124" s="223"/>
      <c r="AQ124" s="224"/>
      <c r="AR124" s="223"/>
      <c r="AS124" s="223"/>
      <c r="AT124" s="223"/>
      <c r="AU124" s="224"/>
      <c r="AV124" s="223"/>
      <c r="AW124" s="223"/>
      <c r="AX124" s="223"/>
      <c r="AY124" s="223"/>
      <c r="AZ124" s="223"/>
      <c r="BA124" s="223"/>
      <c r="BB124" s="42"/>
      <c r="BC124" s="42"/>
      <c r="BD124" s="42"/>
      <c r="BE124" s="42"/>
      <c r="BF124" s="42"/>
      <c r="BG124" s="42"/>
      <c r="BH124" s="42"/>
      <c r="BI124" s="42"/>
      <c r="BQ124" s="67"/>
      <c r="BR124" s="67"/>
    </row>
    <row r="125" spans="2:70" ht="10.050000000000001" customHeight="1" x14ac:dyDescent="0.15">
      <c r="B125" s="256" t="s">
        <v>237</v>
      </c>
      <c r="C125" s="257" t="s">
        <v>236</v>
      </c>
      <c r="D125" s="172">
        <f>IF(R116="","",R116)</f>
        <v>15</v>
      </c>
      <c r="E125" s="170" t="str">
        <f t="shared" si="19"/>
        <v>-</v>
      </c>
      <c r="F125" s="169">
        <f>IF(P116="","",P116)</f>
        <v>0</v>
      </c>
      <c r="G125" s="499" t="str">
        <f>IF(I122="","",I122)</f>
        <v>-</v>
      </c>
      <c r="H125" s="171">
        <f>IF(R119="","",R119)</f>
        <v>10</v>
      </c>
      <c r="I125" s="170" t="str">
        <f t="shared" si="20"/>
        <v>-</v>
      </c>
      <c r="J125" s="169">
        <f>IF(P119="","",P119)</f>
        <v>15</v>
      </c>
      <c r="K125" s="432" t="str">
        <f>IF(M122="","",M122)</f>
        <v/>
      </c>
      <c r="L125" s="169">
        <f>IF(R122="","",R122)</f>
        <v>15</v>
      </c>
      <c r="M125" s="170" t="str">
        <f t="shared" si="21"/>
        <v>-</v>
      </c>
      <c r="N125" s="169">
        <f>IF(P122="","",P122)</f>
        <v>10</v>
      </c>
      <c r="O125" s="432" t="str">
        <f>IF(Q122="","",Q122)</f>
        <v>-</v>
      </c>
      <c r="P125" s="474"/>
      <c r="Q125" s="475"/>
      <c r="R125" s="475"/>
      <c r="S125" s="492"/>
      <c r="T125" s="199">
        <v>13</v>
      </c>
      <c r="U125" s="170" t="str">
        <f t="shared" si="18"/>
        <v>-</v>
      </c>
      <c r="V125" s="198">
        <v>15</v>
      </c>
      <c r="W125" s="429"/>
      <c r="X125" s="424"/>
      <c r="Y125" s="425"/>
      <c r="Z125" s="425"/>
      <c r="AA125" s="426"/>
      <c r="AB125" s="183"/>
      <c r="AC125" s="168">
        <f>COUNTIF(D124:W126,"○")</f>
        <v>1</v>
      </c>
      <c r="AD125" s="164">
        <f>COUNTIF(D124:W126,"×")</f>
        <v>3</v>
      </c>
      <c r="AE125" s="167">
        <f>(IF((D124&gt;F124),1,0))+(IF((D125&gt;F125),1,0))+(IF((D126&gt;F126),1,0))+(IF((H124&gt;J124),1,0))+(IF((H125&gt;J125),1,0))+(IF((H126&gt;J126),1,0))+(IF((L124&gt;N124),1,0))+(IF((L125&gt;N125),1,0))+(IF((L126&gt;N126),1,0))+(IF((P124&gt;R124),1,0))+(IF((P125&gt;R125),1,0))+(IF((P126&gt;R126),1,0))+(IF((T124&gt;V124),1,0))+(IF((T125&gt;V125),1,0))+(IF((T126&gt;V126),1,0))</f>
        <v>3</v>
      </c>
      <c r="AF125" s="166">
        <f>(IF((D124&lt;F124),1,0))+(IF((D125&lt;F125),1,0))+(IF((D126&lt;F126),1,0))+(IF((H124&lt;J124),1,0))+(IF((H125&lt;J125),1,0))+(IF((H126&lt;J126),1,0))+(IF((L124&lt;N124),1,0))+(IF((L125&lt;N125),1,0))+(IF((L126&lt;N126),1,0))+(IF((P124&lt;R124),1,0))+(IF((P125&lt;R125),1,0))+(IF((P126&lt;R126),1,0))+(IF((T124&lt;V124),1,0))+(IF((T125&lt;V125),1,0))+(IF((T126&lt;V126),1,0))</f>
        <v>6</v>
      </c>
      <c r="AG125" s="165">
        <f>AE125-AF125</f>
        <v>-3</v>
      </c>
      <c r="AH125" s="164">
        <f>SUM(D124:D126,H124:H126,L124:L126,P124:P126,T124:T126)</f>
        <v>116</v>
      </c>
      <c r="AI125" s="164">
        <f>SUM(F124:F126,J124:J126,N124:N126,R124:R126,V124:V126)</f>
        <v>100</v>
      </c>
      <c r="AJ125" s="163">
        <f>AH125-AI125</f>
        <v>16</v>
      </c>
      <c r="AK125" s="427">
        <f>(AC125-AD125)*1000+(AG125)*100+AJ125</f>
        <v>-2284</v>
      </c>
      <c r="AL125" s="428"/>
      <c r="AM125" s="221"/>
      <c r="AN125" s="222"/>
      <c r="AO125" s="222"/>
      <c r="AP125" s="223"/>
      <c r="AQ125" s="224"/>
      <c r="AR125" s="223"/>
      <c r="AS125" s="223"/>
      <c r="AT125" s="223"/>
      <c r="AU125" s="224"/>
      <c r="AV125" s="223"/>
      <c r="AW125" s="223"/>
      <c r="AX125" s="223"/>
      <c r="AY125" s="223"/>
      <c r="AZ125" s="223"/>
      <c r="BA125" s="223"/>
      <c r="BB125" s="42"/>
      <c r="BC125" s="42"/>
      <c r="BD125" s="42"/>
      <c r="BE125" s="42"/>
      <c r="BF125" s="42"/>
      <c r="BG125" s="42"/>
      <c r="BH125" s="42"/>
      <c r="BI125" s="42"/>
      <c r="BQ125" s="67"/>
      <c r="BR125" s="67"/>
    </row>
    <row r="126" spans="2:70" ht="10.050000000000001" customHeight="1" x14ac:dyDescent="0.15">
      <c r="B126" s="262"/>
      <c r="C126" s="259" t="s">
        <v>110</v>
      </c>
      <c r="D126" s="172" t="str">
        <f>IF(R117="","",R117)</f>
        <v/>
      </c>
      <c r="E126" s="170" t="str">
        <f t="shared" si="19"/>
        <v/>
      </c>
      <c r="F126" s="169" t="str">
        <f>IF(P117="","",P117)</f>
        <v/>
      </c>
      <c r="G126" s="499" t="str">
        <f>IF(I123="","",I123)</f>
        <v/>
      </c>
      <c r="H126" s="171" t="str">
        <f>IF(R120="","",R120)</f>
        <v/>
      </c>
      <c r="I126" s="170" t="str">
        <f t="shared" si="20"/>
        <v/>
      </c>
      <c r="J126" s="169" t="str">
        <f>IF(P120="","",P120)</f>
        <v/>
      </c>
      <c r="K126" s="432" t="str">
        <f>IF(M123="","",M123)</f>
        <v/>
      </c>
      <c r="L126" s="169">
        <f>IF(R123="","",R123)</f>
        <v>7</v>
      </c>
      <c r="M126" s="170" t="str">
        <f t="shared" si="21"/>
        <v>-</v>
      </c>
      <c r="N126" s="169">
        <f>IF(P123="","",P123)</f>
        <v>15</v>
      </c>
      <c r="O126" s="432" t="str">
        <f>IF(Q123="","",Q123)</f>
        <v>-</v>
      </c>
      <c r="P126" s="474"/>
      <c r="Q126" s="475"/>
      <c r="R126" s="475"/>
      <c r="S126" s="492"/>
      <c r="T126" s="199"/>
      <c r="U126" s="170" t="str">
        <f t="shared" si="18"/>
        <v/>
      </c>
      <c r="V126" s="198"/>
      <c r="W126" s="430"/>
      <c r="X126" s="97">
        <f>AC125</f>
        <v>1</v>
      </c>
      <c r="Y126" s="98" t="s">
        <v>2</v>
      </c>
      <c r="Z126" s="98">
        <f>AD125</f>
        <v>3</v>
      </c>
      <c r="AA126" s="99" t="s">
        <v>1</v>
      </c>
      <c r="AB126" s="183"/>
      <c r="AC126" s="158"/>
      <c r="AD126" s="155"/>
      <c r="AE126" s="157"/>
      <c r="AF126" s="156"/>
      <c r="AG126" s="154"/>
      <c r="AH126" s="155"/>
      <c r="AI126" s="155"/>
      <c r="AJ126" s="154"/>
      <c r="AK126" s="152"/>
      <c r="AL126" s="151"/>
      <c r="AM126" s="221"/>
      <c r="AN126" s="222"/>
      <c r="AO126" s="222"/>
      <c r="AP126" s="223"/>
      <c r="AQ126" s="224"/>
      <c r="AR126" s="223"/>
      <c r="AS126" s="223"/>
      <c r="AT126" s="223"/>
      <c r="AU126" s="224"/>
      <c r="AV126" s="223"/>
      <c r="AW126" s="223"/>
      <c r="AX126" s="223"/>
      <c r="AY126" s="223"/>
      <c r="AZ126" s="223"/>
      <c r="BA126" s="223"/>
      <c r="BB126" s="42"/>
      <c r="BC126" s="42"/>
      <c r="BD126" s="42"/>
      <c r="BE126" s="42"/>
      <c r="BF126" s="42"/>
      <c r="BG126" s="42"/>
      <c r="BH126" s="42"/>
      <c r="BI126" s="42"/>
      <c r="BQ126" s="67"/>
      <c r="BR126" s="67"/>
    </row>
    <row r="127" spans="2:70" ht="10.050000000000001" customHeight="1" x14ac:dyDescent="0.15">
      <c r="B127" s="263" t="s">
        <v>104</v>
      </c>
      <c r="C127" s="264" t="s">
        <v>388</v>
      </c>
      <c r="D127" s="176">
        <f>IF(V115="","",V115)</f>
        <v>15</v>
      </c>
      <c r="E127" s="174" t="str">
        <f t="shared" si="19"/>
        <v>-</v>
      </c>
      <c r="F127" s="173">
        <f>IF(T115="","",T115)</f>
        <v>0</v>
      </c>
      <c r="G127" s="498" t="str">
        <f>IF(W115="","",IF(W115="○","×",IF(W115="×","○")))</f>
        <v>○</v>
      </c>
      <c r="H127" s="175">
        <f>IF(V118="","",V118)</f>
        <v>13</v>
      </c>
      <c r="I127" s="174" t="str">
        <f t="shared" si="20"/>
        <v>-</v>
      </c>
      <c r="J127" s="173">
        <f>IF(T118="","",T118)</f>
        <v>15</v>
      </c>
      <c r="K127" s="431" t="str">
        <f>IF(W118="","",IF(W118="○","×",IF(W118="×","○")))</f>
        <v>×</v>
      </c>
      <c r="L127" s="173">
        <f>IF(V121="","",V121)</f>
        <v>5</v>
      </c>
      <c r="M127" s="174" t="str">
        <f t="shared" si="21"/>
        <v>-</v>
      </c>
      <c r="N127" s="173">
        <f>IF(T121="","",T121)</f>
        <v>15</v>
      </c>
      <c r="O127" s="431" t="str">
        <f>IF(W121="","",IF(W121="○","×",IF(W121="×","○")))</f>
        <v>×</v>
      </c>
      <c r="P127" s="175">
        <f>IF(V124="","",V124)</f>
        <v>15</v>
      </c>
      <c r="Q127" s="174" t="str">
        <f>IF(P127="","","-")</f>
        <v>-</v>
      </c>
      <c r="R127" s="173">
        <f>IF(T124="","",T124)</f>
        <v>13</v>
      </c>
      <c r="S127" s="431" t="str">
        <f>IF(W124="","",IF(W124="○","×",IF(W124="×","○")))</f>
        <v>○</v>
      </c>
      <c r="T127" s="471"/>
      <c r="U127" s="472"/>
      <c r="V127" s="472"/>
      <c r="W127" s="491"/>
      <c r="X127" s="421">
        <f>RANK(AK128,AK115:AK128)</f>
        <v>2</v>
      </c>
      <c r="Y127" s="422"/>
      <c r="Z127" s="422"/>
      <c r="AA127" s="423"/>
      <c r="AB127" s="183"/>
      <c r="AC127" s="168"/>
      <c r="AD127" s="164"/>
      <c r="AE127" s="167"/>
      <c r="AF127" s="166"/>
      <c r="AG127" s="163"/>
      <c r="AH127" s="164"/>
      <c r="AI127" s="164"/>
      <c r="AJ127" s="163"/>
      <c r="AK127" s="152"/>
      <c r="AL127" s="151"/>
      <c r="AM127" s="221"/>
      <c r="AN127" s="222"/>
      <c r="AO127" s="222"/>
      <c r="AP127" s="223"/>
      <c r="AQ127" s="224"/>
      <c r="AR127" s="223"/>
      <c r="AS127" s="223"/>
      <c r="AT127" s="223"/>
      <c r="AU127" s="224"/>
      <c r="AV127" s="223"/>
      <c r="AW127" s="223"/>
      <c r="AX127" s="223"/>
      <c r="AY127" s="223"/>
      <c r="AZ127" s="223"/>
      <c r="BA127" s="223"/>
      <c r="BB127" s="42"/>
      <c r="BC127" s="42"/>
      <c r="BD127" s="42"/>
      <c r="BE127" s="42"/>
      <c r="BF127" s="42"/>
      <c r="BG127" s="42"/>
      <c r="BH127" s="42"/>
      <c r="BI127" s="42"/>
      <c r="BQ127" s="67"/>
      <c r="BR127" s="67"/>
    </row>
    <row r="128" spans="2:70" ht="10.050000000000001" customHeight="1" x14ac:dyDescent="0.15">
      <c r="B128" s="262" t="s">
        <v>103</v>
      </c>
      <c r="C128" s="257" t="s">
        <v>389</v>
      </c>
      <c r="D128" s="172">
        <f>IF(V116="","",V116)</f>
        <v>15</v>
      </c>
      <c r="E128" s="170" t="str">
        <f t="shared" si="19"/>
        <v>-</v>
      </c>
      <c r="F128" s="169">
        <f>IF(T116="","",T116)</f>
        <v>0</v>
      </c>
      <c r="G128" s="499" t="str">
        <f>IF(I119="","",I119)</f>
        <v/>
      </c>
      <c r="H128" s="171">
        <f>IF(V119="","",V119)</f>
        <v>10</v>
      </c>
      <c r="I128" s="170" t="str">
        <f t="shared" si="20"/>
        <v>-</v>
      </c>
      <c r="J128" s="169">
        <f>IF(T119="","",T119)</f>
        <v>15</v>
      </c>
      <c r="K128" s="432" t="str">
        <f>IF(M125="","",M125)</f>
        <v>-</v>
      </c>
      <c r="L128" s="169">
        <f>IF(V122="","",V122)</f>
        <v>15</v>
      </c>
      <c r="M128" s="170" t="str">
        <f t="shared" si="21"/>
        <v>-</v>
      </c>
      <c r="N128" s="169">
        <f>IF(T122="","",T122)</f>
        <v>9</v>
      </c>
      <c r="O128" s="432" t="str">
        <f>IF(Q125="","",Q125)</f>
        <v/>
      </c>
      <c r="P128" s="171">
        <f>IF(V125="","",V125)</f>
        <v>15</v>
      </c>
      <c r="Q128" s="170" t="str">
        <f>IF(P128="","","-")</f>
        <v>-</v>
      </c>
      <c r="R128" s="169">
        <f>IF(T125="","",T125)</f>
        <v>13</v>
      </c>
      <c r="S128" s="432" t="str">
        <f>IF(U125="","",U125)</f>
        <v>-</v>
      </c>
      <c r="T128" s="474"/>
      <c r="U128" s="475"/>
      <c r="V128" s="475"/>
      <c r="W128" s="492"/>
      <c r="X128" s="424"/>
      <c r="Y128" s="425"/>
      <c r="Z128" s="425"/>
      <c r="AA128" s="426"/>
      <c r="AB128" s="183"/>
      <c r="AC128" s="168">
        <f>COUNTIF(D127:W129,"○")</f>
        <v>2</v>
      </c>
      <c r="AD128" s="164">
        <f>COUNTIF(D127:W129,"×")</f>
        <v>2</v>
      </c>
      <c r="AE128" s="167">
        <f>(IF((D127&gt;F127),1,0))+(IF((D128&gt;F128),1,0))+(IF((D129&gt;F129),1,0))+(IF((H127&gt;J127),1,0))+(IF((H128&gt;J128),1,0))+(IF((H129&gt;J129),1,0))+(IF((L127&gt;N127),1,0))+(IF((L128&gt;N128),1,0))+(IF((L129&gt;N129),1,0))+(IF((P127&gt;R127),1,0))+(IF((P128&gt;R128),1,0))+(IF((P129&gt;R129),1,0))+(IF((T127&gt;V127),1,0))+(IF((T128&gt;V128),1,0))+(IF((T129&gt;V129),1,0))</f>
        <v>5</v>
      </c>
      <c r="AF128" s="166">
        <f>(IF((D127&lt;F127),1,0))+(IF((D128&lt;F128),1,0))+(IF((D129&lt;F129),1,0))+(IF((H127&lt;J127),1,0))+(IF((H128&lt;J128),1,0))+(IF((H129&lt;J129),1,0))+(IF((L127&lt;N127),1,0))+(IF((L128&lt;N128),1,0))+(IF((L129&lt;N129),1,0))+(IF((P127&lt;R127),1,0))+(IF((P128&lt;R128),1,0))+(IF((P129&lt;R129),1,0))+(IF((T127&lt;V127),1,0))+(IF((T128&lt;V128),1,0))+(IF((T129&lt;V129),1,0))</f>
        <v>4</v>
      </c>
      <c r="AG128" s="165">
        <f>AE128-AF128</f>
        <v>1</v>
      </c>
      <c r="AH128" s="164">
        <f>SUM(D127:D129,H127:H129,L127:L129,P127:P129,T127:T129)</f>
        <v>115</v>
      </c>
      <c r="AI128" s="164">
        <f>SUM(F127:F129,J127:J129,N127:N129,R127:R129,V127:V129)</f>
        <v>95</v>
      </c>
      <c r="AJ128" s="163">
        <f>AH128-AI128</f>
        <v>20</v>
      </c>
      <c r="AK128" s="427">
        <f>(AC128-AD128)*1000+(AG128)*100+AJ128</f>
        <v>120</v>
      </c>
      <c r="AL128" s="428"/>
      <c r="AM128" s="221"/>
      <c r="AN128" s="222"/>
      <c r="AO128" s="222"/>
      <c r="AP128" s="223"/>
      <c r="AQ128" s="224"/>
      <c r="AR128" s="223"/>
      <c r="AS128" s="223"/>
      <c r="AT128" s="223"/>
      <c r="AU128" s="224"/>
      <c r="AV128" s="223"/>
      <c r="AW128" s="223"/>
      <c r="AX128" s="223"/>
      <c r="AY128" s="223"/>
      <c r="AZ128" s="223"/>
      <c r="BA128" s="223"/>
      <c r="BB128" s="42"/>
      <c r="BC128" s="42"/>
      <c r="BD128" s="42"/>
      <c r="BE128" s="42"/>
      <c r="BF128" s="42"/>
      <c r="BG128" s="42"/>
      <c r="BH128" s="42"/>
      <c r="BI128" s="42"/>
      <c r="BQ128" s="67"/>
      <c r="BR128" s="67"/>
    </row>
    <row r="129" spans="2:70" ht="10.050000000000001" customHeight="1" thickBot="1" x14ac:dyDescent="0.2">
      <c r="B129" s="265"/>
      <c r="C129" s="266" t="s">
        <v>101</v>
      </c>
      <c r="D129" s="162" t="str">
        <f>IF(V117="","",V117)</f>
        <v/>
      </c>
      <c r="E129" s="160" t="str">
        <f t="shared" si="19"/>
        <v/>
      </c>
      <c r="F129" s="159" t="str">
        <f>IF(T117="","",T117)</f>
        <v/>
      </c>
      <c r="G129" s="627" t="str">
        <f>IF(I120="","",I120)</f>
        <v/>
      </c>
      <c r="H129" s="161" t="str">
        <f>IF(V120="","",V120)</f>
        <v/>
      </c>
      <c r="I129" s="160" t="str">
        <f t="shared" si="20"/>
        <v/>
      </c>
      <c r="J129" s="159" t="str">
        <f>IF(T120="","",T120)</f>
        <v/>
      </c>
      <c r="K129" s="433" t="str">
        <f>IF(M126="","",M126)</f>
        <v>-</v>
      </c>
      <c r="L129" s="159">
        <f>IF(V123="","",V123)</f>
        <v>12</v>
      </c>
      <c r="M129" s="160" t="str">
        <f t="shared" si="21"/>
        <v>-</v>
      </c>
      <c r="N129" s="159">
        <f>IF(T123="","",T123)</f>
        <v>15</v>
      </c>
      <c r="O129" s="433" t="str">
        <f>IF(Q126="","",Q126)</f>
        <v/>
      </c>
      <c r="P129" s="161" t="str">
        <f>IF(V126="","",V126)</f>
        <v/>
      </c>
      <c r="Q129" s="160" t="str">
        <f>IF(P129="","","-")</f>
        <v/>
      </c>
      <c r="R129" s="159" t="str">
        <f>IF(T126="","",T126)</f>
        <v/>
      </c>
      <c r="S129" s="433" t="str">
        <f>IF(U126="","",U126)</f>
        <v/>
      </c>
      <c r="T129" s="477"/>
      <c r="U129" s="478"/>
      <c r="V129" s="478"/>
      <c r="W129" s="628"/>
      <c r="X129" s="100">
        <f>AC128</f>
        <v>2</v>
      </c>
      <c r="Y129" s="101" t="s">
        <v>2</v>
      </c>
      <c r="Z129" s="101">
        <f>AD128</f>
        <v>2</v>
      </c>
      <c r="AA129" s="102" t="s">
        <v>1</v>
      </c>
      <c r="AB129" s="183"/>
      <c r="AC129" s="158"/>
      <c r="AD129" s="155"/>
      <c r="AE129" s="157"/>
      <c r="AF129" s="156"/>
      <c r="AG129" s="154"/>
      <c r="AH129" s="155"/>
      <c r="AI129" s="155"/>
      <c r="AJ129" s="154"/>
      <c r="AK129" s="197"/>
      <c r="AL129" s="196"/>
      <c r="AM129" s="221"/>
      <c r="AN129" s="222"/>
      <c r="AO129" s="222"/>
      <c r="AP129" s="223"/>
      <c r="AQ129" s="224"/>
      <c r="AR129" s="223"/>
      <c r="AS129" s="223"/>
      <c r="AT129" s="223"/>
      <c r="AU129" s="224"/>
      <c r="AV129" s="223"/>
      <c r="AW129" s="223"/>
      <c r="AX129" s="223"/>
      <c r="AY129" s="223"/>
      <c r="AZ129" s="223"/>
      <c r="BA129" s="223"/>
      <c r="BB129" s="42"/>
      <c r="BC129" s="42"/>
      <c r="BD129" s="42"/>
      <c r="BE129" s="42"/>
      <c r="BF129" s="42"/>
      <c r="BG129" s="42"/>
      <c r="BH129" s="42"/>
      <c r="BI129" s="42"/>
      <c r="BQ129" s="67"/>
      <c r="BR129" s="67"/>
    </row>
    <row r="130" spans="2:70" ht="10.050000000000001" customHeight="1" thickBot="1" x14ac:dyDescent="0.25">
      <c r="B130" s="14"/>
      <c r="C130" s="41"/>
      <c r="D130" s="222"/>
      <c r="E130" s="221"/>
      <c r="F130" s="222"/>
      <c r="G130" s="222"/>
      <c r="H130" s="223"/>
      <c r="I130" s="224"/>
      <c r="J130" s="223"/>
      <c r="K130" s="223"/>
      <c r="L130" s="223"/>
      <c r="M130" s="224"/>
      <c r="N130" s="223"/>
      <c r="O130" s="223"/>
      <c r="P130" s="223"/>
      <c r="Q130" s="223"/>
      <c r="R130" s="223"/>
      <c r="S130" s="223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14"/>
      <c r="AK130" s="41"/>
      <c r="AL130" s="222"/>
      <c r="AM130" s="221"/>
      <c r="AN130" s="222"/>
      <c r="AO130" s="222"/>
      <c r="AP130" s="223"/>
      <c r="AQ130" s="224"/>
      <c r="AR130" s="223"/>
      <c r="AS130" s="223"/>
      <c r="AT130" s="223"/>
      <c r="AU130" s="224"/>
      <c r="AV130" s="223"/>
      <c r="AW130" s="223"/>
      <c r="AX130" s="223"/>
      <c r="AY130" s="223"/>
      <c r="AZ130" s="223"/>
      <c r="BA130" s="223"/>
      <c r="BB130" s="42"/>
      <c r="BC130" s="42"/>
      <c r="BD130" s="42"/>
      <c r="BE130" s="42"/>
      <c r="BF130" s="42"/>
      <c r="BG130" s="42"/>
      <c r="BH130" s="42"/>
      <c r="BI130" s="42"/>
      <c r="BQ130" s="67"/>
      <c r="BR130" s="67"/>
    </row>
    <row r="131" spans="2:70" ht="10.95" customHeight="1" x14ac:dyDescent="0.15">
      <c r="B131" s="537" t="s">
        <v>41</v>
      </c>
      <c r="C131" s="585"/>
      <c r="D131" s="525" t="str">
        <f>B133</f>
        <v>斉藤博昭</v>
      </c>
      <c r="E131" s="526"/>
      <c r="F131" s="526"/>
      <c r="G131" s="527"/>
      <c r="H131" s="528" t="str">
        <f>B136</f>
        <v>林　竜弥</v>
      </c>
      <c r="I131" s="526"/>
      <c r="J131" s="526"/>
      <c r="K131" s="527"/>
      <c r="L131" s="528" t="str">
        <f>B139</f>
        <v>樋口　悟</v>
      </c>
      <c r="M131" s="526"/>
      <c r="N131" s="526"/>
      <c r="O131" s="527"/>
      <c r="P131" s="528" t="str">
        <f>B142</f>
        <v>沖田龍也</v>
      </c>
      <c r="Q131" s="526"/>
      <c r="R131" s="526"/>
      <c r="S131" s="527"/>
      <c r="T131" s="528" t="str">
        <f>B145</f>
        <v>日下拓郎</v>
      </c>
      <c r="U131" s="526"/>
      <c r="V131" s="526"/>
      <c r="W131" s="527"/>
      <c r="X131" s="446" t="s">
        <v>4</v>
      </c>
      <c r="Y131" s="447"/>
      <c r="Z131" s="447"/>
      <c r="AA131" s="448"/>
      <c r="AB131" s="183"/>
      <c r="AC131" s="496" t="s">
        <v>21</v>
      </c>
      <c r="AD131" s="497"/>
      <c r="AE131" s="449" t="s">
        <v>20</v>
      </c>
      <c r="AF131" s="451"/>
      <c r="AG131" s="450"/>
      <c r="AH131" s="452" t="s">
        <v>19</v>
      </c>
      <c r="AI131" s="453"/>
      <c r="AJ131" s="454"/>
      <c r="AK131" s="206"/>
      <c r="AL131" s="206"/>
      <c r="AM131" s="74"/>
    </row>
    <row r="132" spans="2:70" ht="10.95" customHeight="1" thickBot="1" x14ac:dyDescent="0.2">
      <c r="B132" s="580"/>
      <c r="C132" s="586"/>
      <c r="D132" s="506" t="str">
        <f>B134</f>
        <v>齋藤早津紀</v>
      </c>
      <c r="E132" s="507"/>
      <c r="F132" s="507"/>
      <c r="G132" s="508"/>
      <c r="H132" s="509" t="str">
        <f>B137</f>
        <v>清家菜々南</v>
      </c>
      <c r="I132" s="507"/>
      <c r="J132" s="507"/>
      <c r="K132" s="508"/>
      <c r="L132" s="509" t="str">
        <f>B140</f>
        <v>加茂弥生</v>
      </c>
      <c r="M132" s="507"/>
      <c r="N132" s="507"/>
      <c r="O132" s="508"/>
      <c r="P132" s="509" t="str">
        <f>B143</f>
        <v>門田知子</v>
      </c>
      <c r="Q132" s="507"/>
      <c r="R132" s="507"/>
      <c r="S132" s="508"/>
      <c r="T132" s="509" t="str">
        <f>B146</f>
        <v>日下光子</v>
      </c>
      <c r="U132" s="507"/>
      <c r="V132" s="507"/>
      <c r="W132" s="508"/>
      <c r="X132" s="434" t="s">
        <v>3</v>
      </c>
      <c r="Y132" s="435"/>
      <c r="Z132" s="435"/>
      <c r="AA132" s="436"/>
      <c r="AB132" s="183"/>
      <c r="AC132" s="193" t="s">
        <v>18</v>
      </c>
      <c r="AD132" s="192" t="s">
        <v>1</v>
      </c>
      <c r="AE132" s="193" t="s">
        <v>22</v>
      </c>
      <c r="AF132" s="192" t="s">
        <v>17</v>
      </c>
      <c r="AG132" s="191" t="s">
        <v>16</v>
      </c>
      <c r="AH132" s="192" t="s">
        <v>22</v>
      </c>
      <c r="AI132" s="192" t="s">
        <v>17</v>
      </c>
      <c r="AJ132" s="191" t="s">
        <v>16</v>
      </c>
      <c r="AK132" s="206"/>
      <c r="AL132" s="206"/>
      <c r="AM132" s="42"/>
    </row>
    <row r="133" spans="2:70" ht="12" customHeight="1" x14ac:dyDescent="0.15">
      <c r="B133" s="256" t="s">
        <v>168</v>
      </c>
      <c r="C133" s="257" t="s">
        <v>169</v>
      </c>
      <c r="D133" s="501"/>
      <c r="E133" s="502"/>
      <c r="F133" s="502"/>
      <c r="G133" s="503"/>
      <c r="H133" s="199">
        <v>14</v>
      </c>
      <c r="I133" s="170" t="str">
        <f>IF(H133="","","-")</f>
        <v>-</v>
      </c>
      <c r="J133" s="198">
        <v>7</v>
      </c>
      <c r="K133" s="437" t="str">
        <f>IF(H133&lt;&gt;"",IF(H133&gt;J133,IF(H134&gt;J134,"○",IF(H135&gt;J135,"○","×")),IF(H134&gt;J134,IF(H135&gt;J135,"○","×"),"×")),"")</f>
        <v>○</v>
      </c>
      <c r="L133" s="199">
        <v>15</v>
      </c>
      <c r="M133" s="190"/>
      <c r="N133" s="205">
        <v>13</v>
      </c>
      <c r="O133" s="437" t="str">
        <f>IF(L133&lt;&gt;"",IF(L133&gt;N133,IF(L134&gt;N134,"○",IF(L135&gt;N135,"○","×")),IF(L134&gt;N134,IF(L135&gt;N135,"○","×"),"×")),"")</f>
        <v>○</v>
      </c>
      <c r="P133" s="199">
        <v>15</v>
      </c>
      <c r="Q133" s="190" t="str">
        <f t="shared" ref="Q133:Q141" si="22">IF(P133="","","-")</f>
        <v>-</v>
      </c>
      <c r="R133" s="205">
        <v>4</v>
      </c>
      <c r="S133" s="437" t="str">
        <f>IF(P133&lt;&gt;"",IF(P133&gt;R133,IF(P134&gt;R134,"○",IF(P135&gt;R135,"○","×")),IF(P134&gt;R134,IF(P135&gt;R135,"○","×"),"×")),"")</f>
        <v>○</v>
      </c>
      <c r="T133" s="199">
        <v>15</v>
      </c>
      <c r="U133" s="190" t="str">
        <f t="shared" ref="U133:U144" si="23">IF(T133="","","-")</f>
        <v>-</v>
      </c>
      <c r="V133" s="205">
        <v>8</v>
      </c>
      <c r="W133" s="440" t="str">
        <f>IF(T133&lt;&gt;"",IF(T133&gt;V133,IF(T134&gt;V134,"○",IF(T135&gt;V135,"○","×")),IF(T134&gt;V134,IF(T135&gt;V135,"○","×"),"×")),"")</f>
        <v>○</v>
      </c>
      <c r="X133" s="441">
        <f>RANK(AK134,AK133:AK146)</f>
        <v>1</v>
      </c>
      <c r="Y133" s="442"/>
      <c r="Z133" s="442"/>
      <c r="AA133" s="443"/>
      <c r="AB133" s="183"/>
      <c r="AC133" s="168"/>
      <c r="AD133" s="164"/>
      <c r="AE133" s="167"/>
      <c r="AF133" s="166"/>
      <c r="AG133" s="163"/>
      <c r="AH133" s="164"/>
      <c r="AI133" s="164"/>
      <c r="AJ133" s="163"/>
      <c r="AK133" s="197"/>
      <c r="AL133" s="197"/>
      <c r="AM133" s="26"/>
    </row>
    <row r="134" spans="2:70" ht="12" customHeight="1" x14ac:dyDescent="0.15">
      <c r="B134" s="256" t="s">
        <v>167</v>
      </c>
      <c r="C134" s="257" t="s">
        <v>166</v>
      </c>
      <c r="D134" s="504"/>
      <c r="E134" s="475"/>
      <c r="F134" s="475"/>
      <c r="G134" s="492"/>
      <c r="H134" s="199">
        <v>14</v>
      </c>
      <c r="I134" s="170" t="str">
        <f>IF(H134="","","-")</f>
        <v>-</v>
      </c>
      <c r="J134" s="204">
        <v>7</v>
      </c>
      <c r="K134" s="438"/>
      <c r="L134" s="199">
        <v>15</v>
      </c>
      <c r="M134" s="170"/>
      <c r="N134" s="198">
        <v>12</v>
      </c>
      <c r="O134" s="438"/>
      <c r="P134" s="199">
        <v>15</v>
      </c>
      <c r="Q134" s="170" t="str">
        <f t="shared" si="22"/>
        <v>-</v>
      </c>
      <c r="R134" s="198">
        <v>6</v>
      </c>
      <c r="S134" s="438"/>
      <c r="T134" s="199">
        <v>15</v>
      </c>
      <c r="U134" s="170" t="str">
        <f t="shared" si="23"/>
        <v>-</v>
      </c>
      <c r="V134" s="198">
        <v>6</v>
      </c>
      <c r="W134" s="429"/>
      <c r="X134" s="424"/>
      <c r="Y134" s="425"/>
      <c r="Z134" s="425"/>
      <c r="AA134" s="426"/>
      <c r="AB134" s="183"/>
      <c r="AC134" s="168">
        <f>COUNTIF(D133:W135,"○")</f>
        <v>4</v>
      </c>
      <c r="AD134" s="164">
        <f>COUNTIF(D133:W135,"×")</f>
        <v>0</v>
      </c>
      <c r="AE134" s="167">
        <f>(IF((D133&gt;F133),1,0))+(IF((D134&gt;F134),1,0))+(IF((D135&gt;F135),1,0))+(IF((H133&gt;J133),1,0))+(IF((H134&gt;J134),1,0))+(IF((H135&gt;J135),1,0))+(IF((L133&gt;N133),1,0))+(IF((L134&gt;N134),1,0))+(IF((L135&gt;N135),1,0))+(IF((P133&gt;R133),1,0))+(IF((P134&gt;R134),1,0))+(IF((P135&gt;R135),1,0))+(IF((T133&gt;V133),1,0))+(IF((T134&gt;V134),1,0))+(IF((T135&gt;V135),1,0))</f>
        <v>8</v>
      </c>
      <c r="AF134" s="166">
        <f>(IF((D133&lt;F133),1,0))+(IF((D134&lt;F134),1,0))+(IF((D135&lt;F135),1,0))+(IF((H133&lt;J133),1,0))+(IF((H134&lt;J134),1,0))+(IF((H135&lt;J135),1,0))+(IF((L133&lt;N133),1,0))+(IF((L134&lt;N134),1,0))+(IF((L135&lt;N135),1,0))+(IF((P133&lt;R133),1,0))+(IF((P134&lt;R134),1,0))+(IF((P135&lt;R135),1,0))+(IF((T133&lt;V133),1,0))+(IF((T134&lt;V134),1,0))+(IF((T135&lt;V135),1,0))</f>
        <v>0</v>
      </c>
      <c r="AG134" s="165">
        <f>AE134-AF134</f>
        <v>8</v>
      </c>
      <c r="AH134" s="164">
        <f>SUM(D133:D135,H133:H135,L133:L135,P133:P135,T133:T135)</f>
        <v>118</v>
      </c>
      <c r="AI134" s="164">
        <f>SUM(F133:F135,J133:J135,N133:N135,R133:R135,V133:V135)</f>
        <v>63</v>
      </c>
      <c r="AJ134" s="163">
        <f>AH134-AI134</f>
        <v>55</v>
      </c>
      <c r="AK134" s="427">
        <f>(AC134-AD134)*1000+(AG134)*100+AJ134</f>
        <v>4855</v>
      </c>
      <c r="AL134" s="428"/>
      <c r="AM134" s="73"/>
    </row>
    <row r="135" spans="2:70" ht="12" customHeight="1" x14ac:dyDescent="0.15">
      <c r="B135" s="258"/>
      <c r="C135" s="259" t="s">
        <v>99</v>
      </c>
      <c r="D135" s="505"/>
      <c r="E135" s="494"/>
      <c r="F135" s="494"/>
      <c r="G135" s="495"/>
      <c r="H135" s="203"/>
      <c r="I135" s="170" t="str">
        <f>IF(H135="","","-")</f>
        <v/>
      </c>
      <c r="J135" s="202"/>
      <c r="K135" s="439"/>
      <c r="L135" s="203"/>
      <c r="M135" s="185"/>
      <c r="N135" s="202"/>
      <c r="O135" s="438"/>
      <c r="P135" s="199"/>
      <c r="Q135" s="170" t="str">
        <f t="shared" si="22"/>
        <v/>
      </c>
      <c r="R135" s="198"/>
      <c r="S135" s="438"/>
      <c r="T135" s="199"/>
      <c r="U135" s="170" t="str">
        <f t="shared" si="23"/>
        <v/>
      </c>
      <c r="V135" s="198"/>
      <c r="W135" s="429"/>
      <c r="X135" s="97">
        <f>AC134</f>
        <v>4</v>
      </c>
      <c r="Y135" s="98" t="s">
        <v>2</v>
      </c>
      <c r="Z135" s="98">
        <f>AD134</f>
        <v>0</v>
      </c>
      <c r="AA135" s="99" t="s">
        <v>1</v>
      </c>
      <c r="AB135" s="183"/>
      <c r="AC135" s="168"/>
      <c r="AD135" s="164"/>
      <c r="AE135" s="167"/>
      <c r="AF135" s="166"/>
      <c r="AG135" s="163"/>
      <c r="AH135" s="164"/>
      <c r="AI135" s="164"/>
      <c r="AJ135" s="163"/>
      <c r="AK135" s="152"/>
      <c r="AL135" s="151"/>
      <c r="AM135" s="73"/>
    </row>
    <row r="136" spans="2:70" ht="12" customHeight="1" x14ac:dyDescent="0.15">
      <c r="B136" s="256" t="s">
        <v>225</v>
      </c>
      <c r="C136" s="260" t="s">
        <v>226</v>
      </c>
      <c r="D136" s="172">
        <f>IF(J133="","",J133)</f>
        <v>7</v>
      </c>
      <c r="E136" s="170" t="str">
        <f t="shared" ref="E136:E147" si="24">IF(D136="","","-")</f>
        <v>-</v>
      </c>
      <c r="F136" s="169">
        <f>IF(H133="","",H133)</f>
        <v>14</v>
      </c>
      <c r="G136" s="431" t="str">
        <f>IF(K133="","",IF(K133="○","×",IF(K133="×","○")))</f>
        <v>×</v>
      </c>
      <c r="H136" s="471"/>
      <c r="I136" s="472"/>
      <c r="J136" s="472"/>
      <c r="K136" s="491"/>
      <c r="L136" s="199">
        <v>7</v>
      </c>
      <c r="M136" s="170"/>
      <c r="N136" s="198">
        <v>15</v>
      </c>
      <c r="O136" s="444" t="str">
        <f>IF(L136&lt;&gt;"",IF(L136&gt;N136,IF(L137&gt;N137,"○",IF(L138&gt;N138,"○","×")),IF(L137&gt;N137,IF(L138&gt;N138,"○","×"),"×")),"")</f>
        <v>×</v>
      </c>
      <c r="P136" s="201">
        <v>15</v>
      </c>
      <c r="Q136" s="174" t="str">
        <f t="shared" si="22"/>
        <v>-</v>
      </c>
      <c r="R136" s="200">
        <v>8</v>
      </c>
      <c r="S136" s="444" t="str">
        <f>IF(P136&lt;&gt;"",IF(P136&gt;R136,IF(P137&gt;R137,"○",IF(P138&gt;R138,"○","×")),IF(P137&gt;R137,IF(P138&gt;R138,"○","×"),"×")),"")</f>
        <v>○</v>
      </c>
      <c r="T136" s="201">
        <v>12</v>
      </c>
      <c r="U136" s="174" t="str">
        <f t="shared" si="23"/>
        <v>-</v>
      </c>
      <c r="V136" s="200">
        <v>15</v>
      </c>
      <c r="W136" s="445" t="str">
        <f>IF(T136&lt;&gt;"",IF(T136&gt;V136,IF(T137&gt;V137,"○",IF(T138&gt;V138,"○","×")),IF(T137&gt;V137,IF(T138&gt;V138,"○","×"),"×")),"")</f>
        <v>×</v>
      </c>
      <c r="X136" s="421">
        <f>RANK(AK137,AK133:AK146)</f>
        <v>4</v>
      </c>
      <c r="Y136" s="422"/>
      <c r="Z136" s="422"/>
      <c r="AA136" s="423"/>
      <c r="AB136" s="183"/>
      <c r="AC136" s="182"/>
      <c r="AD136" s="179"/>
      <c r="AE136" s="181"/>
      <c r="AF136" s="180"/>
      <c r="AG136" s="178"/>
      <c r="AH136" s="179"/>
      <c r="AI136" s="179"/>
      <c r="AJ136" s="178"/>
      <c r="AK136" s="152"/>
      <c r="AL136" s="151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</row>
    <row r="137" spans="2:70" ht="12" customHeight="1" x14ac:dyDescent="0.15">
      <c r="B137" s="256" t="s">
        <v>224</v>
      </c>
      <c r="C137" s="257" t="s">
        <v>387</v>
      </c>
      <c r="D137" s="172">
        <f>IF(J134="","",J134)</f>
        <v>7</v>
      </c>
      <c r="E137" s="170" t="str">
        <f t="shared" si="24"/>
        <v>-</v>
      </c>
      <c r="F137" s="169">
        <f>IF(H134="","",H134)</f>
        <v>14</v>
      </c>
      <c r="G137" s="432" t="str">
        <f>IF(I134="","",I134)</f>
        <v>-</v>
      </c>
      <c r="H137" s="474"/>
      <c r="I137" s="475"/>
      <c r="J137" s="475"/>
      <c r="K137" s="492"/>
      <c r="L137" s="199">
        <v>12</v>
      </c>
      <c r="M137" s="170"/>
      <c r="N137" s="198">
        <v>15</v>
      </c>
      <c r="O137" s="438"/>
      <c r="P137" s="199">
        <v>15</v>
      </c>
      <c r="Q137" s="170" t="str">
        <f t="shared" si="22"/>
        <v>-</v>
      </c>
      <c r="R137" s="198">
        <v>3</v>
      </c>
      <c r="S137" s="438"/>
      <c r="T137" s="199">
        <v>15</v>
      </c>
      <c r="U137" s="170" t="str">
        <f t="shared" si="23"/>
        <v>-</v>
      </c>
      <c r="V137" s="198">
        <v>11</v>
      </c>
      <c r="W137" s="429"/>
      <c r="X137" s="424"/>
      <c r="Y137" s="425"/>
      <c r="Z137" s="425"/>
      <c r="AA137" s="426"/>
      <c r="AB137" s="183"/>
      <c r="AC137" s="168">
        <f>COUNTIF(D136:W138,"○")</f>
        <v>1</v>
      </c>
      <c r="AD137" s="164">
        <f>COUNTIF(D136:W138,"×")</f>
        <v>3</v>
      </c>
      <c r="AE137" s="167">
        <f>(IF((D136&gt;F136),1,0))+(IF((D137&gt;F137),1,0))+(IF((D138&gt;F138),1,0))+(IF((H136&gt;J136),1,0))+(IF((H137&gt;J137),1,0))+(IF((H138&gt;J138),1,0))+(IF((L136&gt;N136),1,0))+(IF((L137&gt;N137),1,0))+(IF((L138&gt;N138),1,0))+(IF((P136&gt;R136),1,0))+(IF((P137&gt;R137),1,0))+(IF((P138&gt;R138),1,0))+(IF((T136&gt;V136),1,0))+(IF((T137&gt;V137),1,0))+(IF((T138&gt;V138),1,0))</f>
        <v>3</v>
      </c>
      <c r="AF137" s="166">
        <f>(IF((D136&lt;F136),1,0))+(IF((D137&lt;F137),1,0))+(IF((D138&lt;F138),1,0))+(IF((H136&lt;J136),1,0))+(IF((H137&lt;J137),1,0))+(IF((H138&lt;J138),1,0))+(IF((L136&lt;N136),1,0))+(IF((L137&lt;N137),1,0))+(IF((L138&lt;N138),1,0))+(IF((P136&lt;R136),1,0))+(IF((P137&lt;R137),1,0))+(IF((P138&lt;R138),1,0))+(IF((T136&lt;V136),1,0))+(IF((T137&lt;V137),1,0))+(IF((T138&lt;V138),1,0))</f>
        <v>6</v>
      </c>
      <c r="AG137" s="165">
        <f>AE137-AF137</f>
        <v>-3</v>
      </c>
      <c r="AH137" s="164">
        <f>SUM(D136:D138,H136:H138,L136:L138,P136:P138,T136:T138)</f>
        <v>101</v>
      </c>
      <c r="AI137" s="164">
        <f>SUM(F136:F138,J136:J138,N136:N138,R136:R138,V136:V138)</f>
        <v>110</v>
      </c>
      <c r="AJ137" s="163">
        <f>AH137-AI137</f>
        <v>-9</v>
      </c>
      <c r="AK137" s="427">
        <f>(AC137-AD137)*1000+(AG137)*100+AJ137</f>
        <v>-2309</v>
      </c>
      <c r="AL137" s="428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</row>
    <row r="138" spans="2:70" ht="12" customHeight="1" x14ac:dyDescent="0.15">
      <c r="B138" s="258"/>
      <c r="C138" s="261" t="s">
        <v>101</v>
      </c>
      <c r="D138" s="187" t="str">
        <f>IF(J135="","",J135)</f>
        <v/>
      </c>
      <c r="E138" s="170" t="str">
        <f t="shared" si="24"/>
        <v/>
      </c>
      <c r="F138" s="186" t="str">
        <f>IF(H135="","",H135)</f>
        <v/>
      </c>
      <c r="G138" s="500" t="str">
        <f>IF(I135="","",I135)</f>
        <v/>
      </c>
      <c r="H138" s="493"/>
      <c r="I138" s="494"/>
      <c r="J138" s="494"/>
      <c r="K138" s="495"/>
      <c r="L138" s="203"/>
      <c r="M138" s="170"/>
      <c r="N138" s="202"/>
      <c r="O138" s="439"/>
      <c r="P138" s="203"/>
      <c r="Q138" s="185" t="str">
        <f t="shared" si="22"/>
        <v/>
      </c>
      <c r="R138" s="202"/>
      <c r="S138" s="439"/>
      <c r="T138" s="203">
        <v>11</v>
      </c>
      <c r="U138" s="185" t="str">
        <f t="shared" si="23"/>
        <v>-</v>
      </c>
      <c r="V138" s="202">
        <v>15</v>
      </c>
      <c r="W138" s="429"/>
      <c r="X138" s="97">
        <f>AC137</f>
        <v>1</v>
      </c>
      <c r="Y138" s="98" t="s">
        <v>2</v>
      </c>
      <c r="Z138" s="98">
        <f>AD137</f>
        <v>3</v>
      </c>
      <c r="AA138" s="99" t="s">
        <v>1</v>
      </c>
      <c r="AB138" s="183"/>
      <c r="AC138" s="158"/>
      <c r="AD138" s="155"/>
      <c r="AE138" s="157"/>
      <c r="AF138" s="156"/>
      <c r="AG138" s="154"/>
      <c r="AH138" s="155"/>
      <c r="AI138" s="155"/>
      <c r="AJ138" s="154"/>
      <c r="AK138" s="152"/>
      <c r="AL138" s="151"/>
    </row>
    <row r="139" spans="2:70" ht="12" customHeight="1" x14ac:dyDescent="0.15">
      <c r="B139" s="262" t="s">
        <v>174</v>
      </c>
      <c r="C139" s="257" t="s">
        <v>349</v>
      </c>
      <c r="D139" s="172">
        <f>IF(N133="","",N133)</f>
        <v>13</v>
      </c>
      <c r="E139" s="174" t="str">
        <f t="shared" si="24"/>
        <v>-</v>
      </c>
      <c r="F139" s="169">
        <f>IF(L133="","",L133)</f>
        <v>15</v>
      </c>
      <c r="G139" s="431" t="str">
        <f>IF(O133="","",IF(O133="○","×",IF(O133="×","○")))</f>
        <v>×</v>
      </c>
      <c r="H139" s="171">
        <f>IF(N136="","",N136)</f>
        <v>15</v>
      </c>
      <c r="I139" s="170" t="str">
        <f t="shared" ref="I139:I147" si="25">IF(H139="","","-")</f>
        <v>-</v>
      </c>
      <c r="J139" s="169">
        <f>IF(L136="","",L136)</f>
        <v>7</v>
      </c>
      <c r="K139" s="431" t="str">
        <f>IF(O136="","",IF(O136="○","×",IF(O136="×","○")))</f>
        <v>○</v>
      </c>
      <c r="L139" s="471"/>
      <c r="M139" s="472"/>
      <c r="N139" s="472"/>
      <c r="O139" s="491"/>
      <c r="P139" s="199">
        <v>15</v>
      </c>
      <c r="Q139" s="170" t="str">
        <f t="shared" si="22"/>
        <v>-</v>
      </c>
      <c r="R139" s="198">
        <v>4</v>
      </c>
      <c r="S139" s="438" t="str">
        <f>IF(P139&lt;&gt;"",IF(P139&gt;R139,IF(P140&gt;R140,"○",IF(P141&gt;R141,"○","×")),IF(P140&gt;R140,IF(P141&gt;R141,"○","×"),"×")),"")</f>
        <v>○</v>
      </c>
      <c r="T139" s="199">
        <v>13</v>
      </c>
      <c r="U139" s="170" t="str">
        <f t="shared" si="23"/>
        <v>-</v>
      </c>
      <c r="V139" s="198">
        <v>15</v>
      </c>
      <c r="W139" s="445" t="str">
        <f>IF(T139&lt;&gt;"",IF(T139&gt;V139,IF(T140&gt;V140,"○",IF(T141&gt;V141,"○","×")),IF(T140&gt;V140,IF(T141&gt;V141,"○","×"),"×")),"")</f>
        <v>○</v>
      </c>
      <c r="X139" s="421">
        <f>RANK(AK140,AK133:AK146)</f>
        <v>2</v>
      </c>
      <c r="Y139" s="422"/>
      <c r="Z139" s="422"/>
      <c r="AA139" s="423"/>
      <c r="AB139" s="183"/>
      <c r="AC139" s="168"/>
      <c r="AD139" s="164"/>
      <c r="AE139" s="167"/>
      <c r="AF139" s="166"/>
      <c r="AG139" s="163"/>
      <c r="AH139" s="164"/>
      <c r="AI139" s="164"/>
      <c r="AJ139" s="163"/>
      <c r="AK139" s="152"/>
      <c r="AL139" s="151"/>
    </row>
    <row r="140" spans="2:70" ht="12" customHeight="1" x14ac:dyDescent="0.15">
      <c r="B140" s="262" t="s">
        <v>173</v>
      </c>
      <c r="C140" s="257" t="s">
        <v>349</v>
      </c>
      <c r="D140" s="172">
        <f>IF(N134="","",N134)</f>
        <v>12</v>
      </c>
      <c r="E140" s="170" t="str">
        <f t="shared" si="24"/>
        <v>-</v>
      </c>
      <c r="F140" s="169">
        <f>IF(L134="","",L134)</f>
        <v>15</v>
      </c>
      <c r="G140" s="432" t="str">
        <f>IF(I137="","",I137)</f>
        <v/>
      </c>
      <c r="H140" s="171">
        <f>IF(N137="","",N137)</f>
        <v>15</v>
      </c>
      <c r="I140" s="170" t="str">
        <f t="shared" si="25"/>
        <v>-</v>
      </c>
      <c r="J140" s="169">
        <f>IF(L137="","",L137)</f>
        <v>12</v>
      </c>
      <c r="K140" s="432" t="str">
        <f>IF(M137="","",M137)</f>
        <v/>
      </c>
      <c r="L140" s="474"/>
      <c r="M140" s="475"/>
      <c r="N140" s="475"/>
      <c r="O140" s="492"/>
      <c r="P140" s="199">
        <v>15</v>
      </c>
      <c r="Q140" s="170" t="str">
        <f t="shared" si="22"/>
        <v>-</v>
      </c>
      <c r="R140" s="198">
        <v>11</v>
      </c>
      <c r="S140" s="438"/>
      <c r="T140" s="199">
        <v>15</v>
      </c>
      <c r="U140" s="170" t="str">
        <f t="shared" si="23"/>
        <v>-</v>
      </c>
      <c r="V140" s="198">
        <v>13</v>
      </c>
      <c r="W140" s="429"/>
      <c r="X140" s="424"/>
      <c r="Y140" s="425"/>
      <c r="Z140" s="425"/>
      <c r="AA140" s="426"/>
      <c r="AB140" s="183"/>
      <c r="AC140" s="168">
        <f>COUNTIF(D139:W141,"○")</f>
        <v>3</v>
      </c>
      <c r="AD140" s="164">
        <f>COUNTIF(D139:W141,"×")</f>
        <v>1</v>
      </c>
      <c r="AE140" s="167">
        <f>(IF((D139&gt;F139),1,0))+(IF((D140&gt;F140),1,0))+(IF((D141&gt;F141),1,0))+(IF((H139&gt;J139),1,0))+(IF((H140&gt;J140),1,0))+(IF((H141&gt;J141),1,0))+(IF((L139&gt;N139),1,0))+(IF((L140&gt;N140),1,0))+(IF((L141&gt;N141),1,0))+(IF((P139&gt;R139),1,0))+(IF((P140&gt;R140),1,0))+(IF((P141&gt;R141),1,0))+(IF((T139&gt;V139),1,0))+(IF((T140&gt;V140),1,0))+(IF((T141&gt;V141),1,0))</f>
        <v>6</v>
      </c>
      <c r="AF140" s="166">
        <f>(IF((D139&lt;F139),1,0))+(IF((D140&lt;F140),1,0))+(IF((D141&lt;F141),1,0))+(IF((H139&lt;J139),1,0))+(IF((H140&lt;J140),1,0))+(IF((H141&lt;J141),1,0))+(IF((L139&lt;N139),1,0))+(IF((L140&lt;N140),1,0))+(IF((L141&lt;N141),1,0))+(IF((P139&lt;R139),1,0))+(IF((P140&lt;R140),1,0))+(IF((P141&lt;R141),1,0))+(IF((T139&lt;V139),1,0))+(IF((T140&lt;V140),1,0))+(IF((T141&lt;V141),1,0))</f>
        <v>3</v>
      </c>
      <c r="AG140" s="165">
        <f>AE140-AF140</f>
        <v>3</v>
      </c>
      <c r="AH140" s="164">
        <f>SUM(D139:D141,H139:H141,L139:L141,P139:P141,T139:T141)</f>
        <v>128</v>
      </c>
      <c r="AI140" s="164">
        <f>SUM(F139:F141,J139:J141,N139:N141,R139:R141,V139:V141)</f>
        <v>105</v>
      </c>
      <c r="AJ140" s="163">
        <f>AH140-AI140</f>
        <v>23</v>
      </c>
      <c r="AK140" s="427">
        <f>(AC140-AD140)*1000+(AG140)*100+AJ140</f>
        <v>2323</v>
      </c>
      <c r="AL140" s="428"/>
    </row>
    <row r="141" spans="2:70" ht="12" customHeight="1" x14ac:dyDescent="0.15">
      <c r="B141" s="258"/>
      <c r="C141" s="259" t="s">
        <v>171</v>
      </c>
      <c r="D141" s="172" t="str">
        <f>IF(N135="","",N135)</f>
        <v/>
      </c>
      <c r="E141" s="170" t="str">
        <f t="shared" si="24"/>
        <v/>
      </c>
      <c r="F141" s="169" t="str">
        <f>IF(L135="","",L135)</f>
        <v/>
      </c>
      <c r="G141" s="432" t="str">
        <f>IF(I138="","",I138)</f>
        <v/>
      </c>
      <c r="H141" s="171" t="str">
        <f>IF(N138="","",N138)</f>
        <v/>
      </c>
      <c r="I141" s="170" t="str">
        <f t="shared" si="25"/>
        <v/>
      </c>
      <c r="J141" s="169" t="str">
        <f>IF(L138="","",L138)</f>
        <v/>
      </c>
      <c r="K141" s="432" t="str">
        <f>IF(M138="","",M138)</f>
        <v/>
      </c>
      <c r="L141" s="474"/>
      <c r="M141" s="475"/>
      <c r="N141" s="475"/>
      <c r="O141" s="492"/>
      <c r="P141" s="199"/>
      <c r="Q141" s="170" t="str">
        <f t="shared" si="22"/>
        <v/>
      </c>
      <c r="R141" s="198"/>
      <c r="S141" s="439"/>
      <c r="T141" s="199">
        <v>15</v>
      </c>
      <c r="U141" s="170" t="str">
        <f t="shared" si="23"/>
        <v>-</v>
      </c>
      <c r="V141" s="198">
        <v>13</v>
      </c>
      <c r="W141" s="430"/>
      <c r="X141" s="97">
        <f>AC140</f>
        <v>3</v>
      </c>
      <c r="Y141" s="98" t="s">
        <v>2</v>
      </c>
      <c r="Z141" s="98">
        <f>AD140</f>
        <v>1</v>
      </c>
      <c r="AA141" s="99" t="s">
        <v>1</v>
      </c>
      <c r="AB141" s="183"/>
      <c r="AC141" s="168"/>
      <c r="AD141" s="164"/>
      <c r="AE141" s="167"/>
      <c r="AF141" s="166"/>
      <c r="AG141" s="163"/>
      <c r="AH141" s="164"/>
      <c r="AI141" s="164"/>
      <c r="AJ141" s="163"/>
      <c r="AK141" s="152"/>
      <c r="AL141" s="151"/>
    </row>
    <row r="142" spans="2:70" ht="12" customHeight="1" x14ac:dyDescent="0.15">
      <c r="B142" s="256" t="s">
        <v>315</v>
      </c>
      <c r="C142" s="260" t="s">
        <v>385</v>
      </c>
      <c r="D142" s="176">
        <f>IF(R133="","",R133)</f>
        <v>4</v>
      </c>
      <c r="E142" s="174" t="str">
        <f t="shared" si="24"/>
        <v>-</v>
      </c>
      <c r="F142" s="173">
        <f>IF(P133="","",P133)</f>
        <v>15</v>
      </c>
      <c r="G142" s="498" t="str">
        <f>IF(S133="","",IF(S133="○","×",IF(S133="×","○")))</f>
        <v>×</v>
      </c>
      <c r="H142" s="175">
        <f>IF(R136="","",R136)</f>
        <v>8</v>
      </c>
      <c r="I142" s="174" t="str">
        <f t="shared" si="25"/>
        <v>-</v>
      </c>
      <c r="J142" s="173">
        <f>IF(P136="","",P136)</f>
        <v>15</v>
      </c>
      <c r="K142" s="431" t="str">
        <f>IF(S136="","",IF(S136="○","×",IF(S136="×","○")))</f>
        <v>×</v>
      </c>
      <c r="L142" s="173">
        <f>IF(R139="","",R139)</f>
        <v>4</v>
      </c>
      <c r="M142" s="174" t="str">
        <f t="shared" ref="M142:M147" si="26">IF(L142="","","-")</f>
        <v>-</v>
      </c>
      <c r="N142" s="173">
        <f>IF(P139="","",P139)</f>
        <v>15</v>
      </c>
      <c r="O142" s="431" t="str">
        <f>IF(S139="","",IF(S139="○","×",IF(S139="×","○")))</f>
        <v>×</v>
      </c>
      <c r="P142" s="471"/>
      <c r="Q142" s="472"/>
      <c r="R142" s="472"/>
      <c r="S142" s="491"/>
      <c r="T142" s="201">
        <v>6</v>
      </c>
      <c r="U142" s="174" t="str">
        <f t="shared" si="23"/>
        <v>-</v>
      </c>
      <c r="V142" s="200">
        <v>15</v>
      </c>
      <c r="W142" s="429" t="str">
        <f>IF(T142&lt;&gt;"",IF(T142&gt;V142,IF(T143&gt;V143,"○",IF(T144&gt;V144,"○","×")),IF(T143&gt;V143,IF(T144&gt;V144,"○","×"),"×")),"")</f>
        <v>×</v>
      </c>
      <c r="X142" s="421">
        <f>RANK(AK143,AK133:AK146)</f>
        <v>5</v>
      </c>
      <c r="Y142" s="422"/>
      <c r="Z142" s="422"/>
      <c r="AA142" s="423"/>
      <c r="AB142" s="183"/>
      <c r="AC142" s="182"/>
      <c r="AD142" s="179"/>
      <c r="AE142" s="181"/>
      <c r="AF142" s="180"/>
      <c r="AG142" s="178"/>
      <c r="AH142" s="179"/>
      <c r="AI142" s="179"/>
      <c r="AJ142" s="178"/>
      <c r="AK142" s="152"/>
      <c r="AL142" s="151"/>
    </row>
    <row r="143" spans="2:70" ht="12" customHeight="1" x14ac:dyDescent="0.15">
      <c r="B143" s="256" t="s">
        <v>314</v>
      </c>
      <c r="C143" s="257" t="s">
        <v>386</v>
      </c>
      <c r="D143" s="172">
        <f>IF(R134="","",R134)</f>
        <v>6</v>
      </c>
      <c r="E143" s="170" t="str">
        <f t="shared" si="24"/>
        <v>-</v>
      </c>
      <c r="F143" s="169">
        <f>IF(P134="","",P134)</f>
        <v>15</v>
      </c>
      <c r="G143" s="499" t="str">
        <f>IF(I140="","",I140)</f>
        <v>-</v>
      </c>
      <c r="H143" s="171">
        <f>IF(R137="","",R137)</f>
        <v>3</v>
      </c>
      <c r="I143" s="170" t="str">
        <f t="shared" si="25"/>
        <v>-</v>
      </c>
      <c r="J143" s="169">
        <f>IF(P137="","",P137)</f>
        <v>15</v>
      </c>
      <c r="K143" s="432" t="str">
        <f>IF(M140="","",M140)</f>
        <v/>
      </c>
      <c r="L143" s="169">
        <f>IF(R140="","",R140)</f>
        <v>11</v>
      </c>
      <c r="M143" s="170" t="str">
        <f t="shared" si="26"/>
        <v>-</v>
      </c>
      <c r="N143" s="169">
        <f>IF(P140="","",P140)</f>
        <v>15</v>
      </c>
      <c r="O143" s="432" t="str">
        <f>IF(Q140="","",Q140)</f>
        <v>-</v>
      </c>
      <c r="P143" s="474"/>
      <c r="Q143" s="475"/>
      <c r="R143" s="475"/>
      <c r="S143" s="492"/>
      <c r="T143" s="199">
        <v>9</v>
      </c>
      <c r="U143" s="170" t="str">
        <f t="shared" si="23"/>
        <v>-</v>
      </c>
      <c r="V143" s="198">
        <v>15</v>
      </c>
      <c r="W143" s="429"/>
      <c r="X143" s="424"/>
      <c r="Y143" s="425"/>
      <c r="Z143" s="425"/>
      <c r="AA143" s="426"/>
      <c r="AB143" s="183"/>
      <c r="AC143" s="168">
        <f>COUNTIF(D142:W144,"○")</f>
        <v>0</v>
      </c>
      <c r="AD143" s="164">
        <f>COUNTIF(D142:W144,"×")</f>
        <v>4</v>
      </c>
      <c r="AE143" s="167">
        <f>(IF((D142&gt;F142),1,0))+(IF((D143&gt;F143),1,0))+(IF((D144&gt;F144),1,0))+(IF((H142&gt;J142),1,0))+(IF((H143&gt;J143),1,0))+(IF((H144&gt;J144),1,0))+(IF((L142&gt;N142),1,0))+(IF((L143&gt;N143),1,0))+(IF((L144&gt;N144),1,0))+(IF((P142&gt;R142),1,0))+(IF((P143&gt;R143),1,0))+(IF((P144&gt;R144),1,0))+(IF((T142&gt;V142),1,0))+(IF((T143&gt;V143),1,0))+(IF((T144&gt;V144),1,0))</f>
        <v>0</v>
      </c>
      <c r="AF143" s="166">
        <f>(IF((D142&lt;F142),1,0))+(IF((D143&lt;F143),1,0))+(IF((D144&lt;F144),1,0))+(IF((H142&lt;J142),1,0))+(IF((H143&lt;J143),1,0))+(IF((H144&lt;J144),1,0))+(IF((L142&lt;N142),1,0))+(IF((L143&lt;N143),1,0))+(IF((L144&lt;N144),1,0))+(IF((P142&lt;R142),1,0))+(IF((P143&lt;R143),1,0))+(IF((P144&lt;R144),1,0))+(IF((T142&lt;V142),1,0))+(IF((T143&lt;V143),1,0))+(IF((T144&lt;V144),1,0))</f>
        <v>8</v>
      </c>
      <c r="AG143" s="165">
        <f>AE143-AF143</f>
        <v>-8</v>
      </c>
      <c r="AH143" s="164">
        <f>SUM(D142:D144,H142:H144,L142:L144,P142:P144,T142:T144)</f>
        <v>51</v>
      </c>
      <c r="AI143" s="164">
        <f>SUM(F142:F144,J142:J144,N142:N144,R142:R144,V142:V144)</f>
        <v>120</v>
      </c>
      <c r="AJ143" s="163">
        <f>AH143-AI143</f>
        <v>-69</v>
      </c>
      <c r="AK143" s="427">
        <f>(AC143-AD143)*1000+(AG143)*100+AJ143</f>
        <v>-4869</v>
      </c>
      <c r="AL143" s="428"/>
      <c r="AM143" s="74"/>
      <c r="AR143" s="67"/>
      <c r="AS143" s="67"/>
    </row>
    <row r="144" spans="2:70" ht="12" customHeight="1" x14ac:dyDescent="0.15">
      <c r="B144" s="262"/>
      <c r="C144" s="259" t="s">
        <v>101</v>
      </c>
      <c r="D144" s="172" t="str">
        <f>IF(R135="","",R135)</f>
        <v/>
      </c>
      <c r="E144" s="170" t="str">
        <f t="shared" si="24"/>
        <v/>
      </c>
      <c r="F144" s="169" t="str">
        <f>IF(P135="","",P135)</f>
        <v/>
      </c>
      <c r="G144" s="499" t="str">
        <f>IF(I141="","",I141)</f>
        <v/>
      </c>
      <c r="H144" s="171" t="str">
        <f>IF(R138="","",R138)</f>
        <v/>
      </c>
      <c r="I144" s="170" t="str">
        <f t="shared" si="25"/>
        <v/>
      </c>
      <c r="J144" s="169" t="str">
        <f>IF(P138="","",P138)</f>
        <v/>
      </c>
      <c r="K144" s="432" t="str">
        <f>IF(M141="","",M141)</f>
        <v/>
      </c>
      <c r="L144" s="169" t="str">
        <f>IF(R141="","",R141)</f>
        <v/>
      </c>
      <c r="M144" s="170" t="str">
        <f t="shared" si="26"/>
        <v/>
      </c>
      <c r="N144" s="169" t="str">
        <f>IF(P141="","",P141)</f>
        <v/>
      </c>
      <c r="O144" s="432" t="str">
        <f>IF(Q141="","",Q141)</f>
        <v/>
      </c>
      <c r="P144" s="474"/>
      <c r="Q144" s="475"/>
      <c r="R144" s="475"/>
      <c r="S144" s="492"/>
      <c r="T144" s="199"/>
      <c r="U144" s="170" t="str">
        <f t="shared" si="23"/>
        <v/>
      </c>
      <c r="V144" s="198"/>
      <c r="W144" s="430"/>
      <c r="X144" s="97">
        <f>AC143</f>
        <v>0</v>
      </c>
      <c r="Y144" s="98" t="s">
        <v>2</v>
      </c>
      <c r="Z144" s="98">
        <f>AD143</f>
        <v>4</v>
      </c>
      <c r="AA144" s="99" t="s">
        <v>1</v>
      </c>
      <c r="AB144" s="183"/>
      <c r="AC144" s="158"/>
      <c r="AD144" s="155"/>
      <c r="AE144" s="157"/>
      <c r="AF144" s="156"/>
      <c r="AG144" s="154"/>
      <c r="AH144" s="155"/>
      <c r="AI144" s="155"/>
      <c r="AJ144" s="154"/>
      <c r="AK144" s="152"/>
      <c r="AL144" s="151"/>
      <c r="AM144" s="42"/>
      <c r="AR144" s="67"/>
      <c r="AS144" s="67"/>
    </row>
    <row r="145" spans="2:57" ht="12" customHeight="1" x14ac:dyDescent="0.15">
      <c r="B145" s="263" t="s">
        <v>155</v>
      </c>
      <c r="C145" s="264" t="s">
        <v>55</v>
      </c>
      <c r="D145" s="176">
        <f>IF(V133="","",V133)</f>
        <v>8</v>
      </c>
      <c r="E145" s="174" t="str">
        <f t="shared" si="24"/>
        <v>-</v>
      </c>
      <c r="F145" s="173">
        <f>IF(T133="","",T133)</f>
        <v>15</v>
      </c>
      <c r="G145" s="498" t="str">
        <f>IF(W133="","",IF(W133="○","×",IF(W133="×","○")))</f>
        <v>×</v>
      </c>
      <c r="H145" s="175">
        <f>IF(V136="","",V136)</f>
        <v>15</v>
      </c>
      <c r="I145" s="174" t="str">
        <f t="shared" si="25"/>
        <v>-</v>
      </c>
      <c r="J145" s="173">
        <f>IF(T136="","",T136)</f>
        <v>12</v>
      </c>
      <c r="K145" s="431" t="str">
        <f>IF(W136="","",IF(W136="○","×",IF(W136="×","○")))</f>
        <v>○</v>
      </c>
      <c r="L145" s="173">
        <f>IF(V139="","",V139)</f>
        <v>15</v>
      </c>
      <c r="M145" s="174" t="str">
        <f t="shared" si="26"/>
        <v>-</v>
      </c>
      <c r="N145" s="173">
        <f>IF(T139="","",T139)</f>
        <v>13</v>
      </c>
      <c r="O145" s="431" t="str">
        <f>IF(W139="","",IF(W139="○","×",IF(W139="×","○")))</f>
        <v>×</v>
      </c>
      <c r="P145" s="175">
        <f>IF(V142="","",V142)</f>
        <v>15</v>
      </c>
      <c r="Q145" s="174" t="str">
        <f>IF(P145="","","-")</f>
        <v>-</v>
      </c>
      <c r="R145" s="173">
        <f>IF(T142="","",T142)</f>
        <v>6</v>
      </c>
      <c r="S145" s="431" t="str">
        <f>IF(W142="","",IF(W142="○","×",IF(W142="×","○")))</f>
        <v>○</v>
      </c>
      <c r="T145" s="471"/>
      <c r="U145" s="472"/>
      <c r="V145" s="472"/>
      <c r="W145" s="491"/>
      <c r="X145" s="421">
        <f>RANK(AK146,AK133:AK146)</f>
        <v>3</v>
      </c>
      <c r="Y145" s="422"/>
      <c r="Z145" s="422"/>
      <c r="AA145" s="423"/>
      <c r="AB145" s="183"/>
      <c r="AC145" s="168"/>
      <c r="AD145" s="164"/>
      <c r="AE145" s="167"/>
      <c r="AF145" s="166"/>
      <c r="AG145" s="163"/>
      <c r="AH145" s="164"/>
      <c r="AI145" s="164"/>
      <c r="AJ145" s="163"/>
      <c r="AK145" s="152"/>
      <c r="AL145" s="151"/>
      <c r="AM145" s="42"/>
      <c r="AR145" s="67"/>
      <c r="AS145" s="67"/>
    </row>
    <row r="146" spans="2:57" ht="12" customHeight="1" x14ac:dyDescent="0.15">
      <c r="B146" s="262" t="s">
        <v>54</v>
      </c>
      <c r="C146" s="257" t="s">
        <v>350</v>
      </c>
      <c r="D146" s="172">
        <f>IF(V134="","",V134)</f>
        <v>6</v>
      </c>
      <c r="E146" s="170" t="str">
        <f t="shared" si="24"/>
        <v>-</v>
      </c>
      <c r="F146" s="169">
        <f>IF(T134="","",T134)</f>
        <v>15</v>
      </c>
      <c r="G146" s="499" t="str">
        <f>IF(I137="","",I137)</f>
        <v/>
      </c>
      <c r="H146" s="171">
        <f>IF(V137="","",V137)</f>
        <v>11</v>
      </c>
      <c r="I146" s="170" t="str">
        <f t="shared" si="25"/>
        <v>-</v>
      </c>
      <c r="J146" s="169">
        <f>IF(T137="","",T137)</f>
        <v>15</v>
      </c>
      <c r="K146" s="432" t="str">
        <f>IF(M143="","",M143)</f>
        <v>-</v>
      </c>
      <c r="L146" s="169">
        <f>IF(V140="","",V140)</f>
        <v>13</v>
      </c>
      <c r="M146" s="170" t="str">
        <f t="shared" si="26"/>
        <v>-</v>
      </c>
      <c r="N146" s="169">
        <f>IF(T140="","",T140)</f>
        <v>15</v>
      </c>
      <c r="O146" s="432" t="str">
        <f>IF(Q143="","",Q143)</f>
        <v/>
      </c>
      <c r="P146" s="171">
        <f>IF(V143="","",V143)</f>
        <v>15</v>
      </c>
      <c r="Q146" s="170" t="str">
        <f>IF(P146="","","-")</f>
        <v>-</v>
      </c>
      <c r="R146" s="169">
        <f>IF(T143="","",T143)</f>
        <v>9</v>
      </c>
      <c r="S146" s="432" t="str">
        <f>IF(U143="","",U143)</f>
        <v>-</v>
      </c>
      <c r="T146" s="474"/>
      <c r="U146" s="475"/>
      <c r="V146" s="475"/>
      <c r="W146" s="492"/>
      <c r="X146" s="424"/>
      <c r="Y146" s="425"/>
      <c r="Z146" s="425"/>
      <c r="AA146" s="426"/>
      <c r="AB146" s="183"/>
      <c r="AC146" s="168">
        <f>COUNTIF(D145:W147,"○")</f>
        <v>2</v>
      </c>
      <c r="AD146" s="164">
        <f>COUNTIF(D145:W147,"×")</f>
        <v>2</v>
      </c>
      <c r="AE146" s="167">
        <f>(IF((D145&gt;F145),1,0))+(IF((D146&gt;F146),1,0))+(IF((D147&gt;F147),1,0))+(IF((H145&gt;J145),1,0))+(IF((H146&gt;J146),1,0))+(IF((H147&gt;J147),1,0))+(IF((L145&gt;N145),1,0))+(IF((L146&gt;N146),1,0))+(IF((L147&gt;N147),1,0))+(IF((P145&gt;R145),1,0))+(IF((P146&gt;R146),1,0))+(IF((P147&gt;R147),1,0))+(IF((T145&gt;V145),1,0))+(IF((T146&gt;V146),1,0))+(IF((T147&gt;V147),1,0))</f>
        <v>5</v>
      </c>
      <c r="AF146" s="166">
        <f>(IF((D145&lt;F145),1,0))+(IF((D146&lt;F146),1,0))+(IF((D147&lt;F147),1,0))+(IF((H145&lt;J145),1,0))+(IF((H146&lt;J146),1,0))+(IF((H147&lt;J147),1,0))+(IF((L145&lt;N145),1,0))+(IF((L146&lt;N146),1,0))+(IF((L147&lt;N147),1,0))+(IF((P145&lt;R145),1,0))+(IF((P146&lt;R146),1,0))+(IF((P147&lt;R147),1,0))+(IF((T145&lt;V145),1,0))+(IF((T146&lt;V146),1,0))+(IF((T147&lt;V147),1,0))</f>
        <v>5</v>
      </c>
      <c r="AG146" s="165">
        <f>AE146-AF146</f>
        <v>0</v>
      </c>
      <c r="AH146" s="164">
        <f>SUM(D145:D147,H145:H147,L145:L147,P145:P147,T145:T147)</f>
        <v>126</v>
      </c>
      <c r="AI146" s="164">
        <f>SUM(F145:F147,J145:J147,N145:N147,R145:R147,V145:V147)</f>
        <v>126</v>
      </c>
      <c r="AJ146" s="163">
        <f>AH146-AI146</f>
        <v>0</v>
      </c>
      <c r="AK146" s="427">
        <f>(AC146-AD146)*1000+(AG146)*100+AJ146</f>
        <v>0</v>
      </c>
      <c r="AL146" s="428"/>
      <c r="AM146" s="42"/>
      <c r="AR146" s="67"/>
      <c r="AS146" s="67"/>
    </row>
    <row r="147" spans="2:57" ht="12" customHeight="1" thickBot="1" x14ac:dyDescent="0.2">
      <c r="B147" s="265"/>
      <c r="C147" s="266" t="s">
        <v>156</v>
      </c>
      <c r="D147" s="162" t="str">
        <f>IF(V135="","",V135)</f>
        <v/>
      </c>
      <c r="E147" s="160" t="str">
        <f t="shared" si="24"/>
        <v/>
      </c>
      <c r="F147" s="159" t="str">
        <f>IF(T135="","",T135)</f>
        <v/>
      </c>
      <c r="G147" s="627" t="str">
        <f>IF(I138="","",I138)</f>
        <v/>
      </c>
      <c r="H147" s="161">
        <f>IF(V138="","",V138)</f>
        <v>15</v>
      </c>
      <c r="I147" s="160" t="str">
        <f t="shared" si="25"/>
        <v>-</v>
      </c>
      <c r="J147" s="159">
        <f>IF(T138="","",T138)</f>
        <v>11</v>
      </c>
      <c r="K147" s="433" t="str">
        <f>IF(M144="","",M144)</f>
        <v/>
      </c>
      <c r="L147" s="159">
        <f>IF(V141="","",V141)</f>
        <v>13</v>
      </c>
      <c r="M147" s="160" t="str">
        <f t="shared" si="26"/>
        <v>-</v>
      </c>
      <c r="N147" s="159">
        <f>IF(T141="","",T141)</f>
        <v>15</v>
      </c>
      <c r="O147" s="433" t="str">
        <f>IF(Q144="","",Q144)</f>
        <v/>
      </c>
      <c r="P147" s="161" t="str">
        <f>IF(V144="","",V144)</f>
        <v/>
      </c>
      <c r="Q147" s="160" t="str">
        <f>IF(P147="","","-")</f>
        <v/>
      </c>
      <c r="R147" s="159" t="str">
        <f>IF(T144="","",T144)</f>
        <v/>
      </c>
      <c r="S147" s="433" t="str">
        <f>IF(U144="","",U144)</f>
        <v/>
      </c>
      <c r="T147" s="477"/>
      <c r="U147" s="478"/>
      <c r="V147" s="478"/>
      <c r="W147" s="628"/>
      <c r="X147" s="3">
        <f>AC146</f>
        <v>2</v>
      </c>
      <c r="Y147" s="2" t="s">
        <v>2</v>
      </c>
      <c r="Z147" s="2">
        <f>AD146</f>
        <v>2</v>
      </c>
      <c r="AA147" s="1" t="s">
        <v>1</v>
      </c>
      <c r="AB147" s="183"/>
      <c r="AC147" s="158"/>
      <c r="AD147" s="155"/>
      <c r="AE147" s="157"/>
      <c r="AF147" s="156"/>
      <c r="AG147" s="154"/>
      <c r="AH147" s="155"/>
      <c r="AI147" s="155"/>
      <c r="AJ147" s="154"/>
      <c r="AK147" s="197"/>
      <c r="AL147" s="196"/>
      <c r="AM147" s="42"/>
      <c r="AR147" s="67"/>
      <c r="AS147" s="67"/>
    </row>
    <row r="148" spans="2:57" ht="6" customHeight="1" x14ac:dyDescent="0.2">
      <c r="B148" s="14"/>
      <c r="C148" s="41"/>
      <c r="D148" s="222"/>
      <c r="E148" s="221"/>
      <c r="F148" s="222"/>
      <c r="G148" s="222"/>
      <c r="H148" s="223"/>
      <c r="I148" s="224"/>
      <c r="J148" s="223"/>
      <c r="K148" s="223"/>
      <c r="L148" s="223"/>
      <c r="M148" s="224"/>
      <c r="N148" s="223"/>
      <c r="O148" s="223"/>
      <c r="P148" s="223"/>
      <c r="Q148" s="223"/>
      <c r="R148" s="223"/>
      <c r="S148" s="223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R148" s="67"/>
      <c r="AS148" s="67"/>
    </row>
    <row r="149" spans="2:57" ht="6" customHeight="1" x14ac:dyDescent="0.2">
      <c r="B149" s="14"/>
      <c r="C149" s="41"/>
      <c r="D149" s="222"/>
      <c r="E149" s="221"/>
      <c r="F149" s="222"/>
      <c r="G149" s="222"/>
      <c r="H149" s="223"/>
      <c r="I149" s="224"/>
      <c r="J149" s="223"/>
      <c r="K149" s="223"/>
      <c r="L149" s="223"/>
      <c r="M149" s="224"/>
      <c r="N149" s="223"/>
      <c r="O149" s="223"/>
      <c r="P149" s="223"/>
      <c r="Q149" s="223"/>
      <c r="R149" s="223"/>
      <c r="S149" s="223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R149" s="67"/>
      <c r="AS149" s="67"/>
    </row>
    <row r="150" spans="2:57" ht="12.9" customHeight="1" thickBot="1" x14ac:dyDescent="0.25">
      <c r="B150" s="8" t="s">
        <v>413</v>
      </c>
      <c r="C150" s="9" t="s">
        <v>409</v>
      </c>
      <c r="D150" s="629" t="s">
        <v>25</v>
      </c>
      <c r="E150" s="630"/>
      <c r="F150" s="630"/>
      <c r="G150" s="631"/>
      <c r="H150" s="29"/>
      <c r="I150" s="21"/>
      <c r="J150" s="21"/>
      <c r="K150" s="61"/>
      <c r="L150" s="61"/>
      <c r="M150" s="21"/>
      <c r="N150" s="10"/>
      <c r="O150" s="10"/>
      <c r="P150" s="10"/>
      <c r="Q150" s="10"/>
      <c r="R150" s="10"/>
      <c r="S150" s="15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</row>
    <row r="151" spans="2:57" ht="12.9" customHeight="1" thickTop="1" thickBot="1" x14ac:dyDescent="0.25">
      <c r="B151" s="12" t="s">
        <v>414</v>
      </c>
      <c r="C151" s="13" t="s">
        <v>415</v>
      </c>
      <c r="D151" s="626"/>
      <c r="E151" s="618"/>
      <c r="F151" s="618"/>
      <c r="G151" s="619"/>
      <c r="H151" s="302">
        <v>15</v>
      </c>
      <c r="I151" s="303">
        <v>15</v>
      </c>
      <c r="J151" s="304"/>
      <c r="K151" s="21"/>
      <c r="L151" s="21"/>
      <c r="M151" s="21"/>
      <c r="N151" s="10"/>
      <c r="O151" s="10"/>
      <c r="P151" s="10"/>
      <c r="Q151" s="10"/>
      <c r="R151" s="10"/>
      <c r="S151" s="57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</row>
    <row r="152" spans="2:57" ht="12.9" customHeight="1" thickTop="1" x14ac:dyDescent="0.2">
      <c r="B152" s="16" t="s">
        <v>333</v>
      </c>
      <c r="C152" s="17" t="s">
        <v>236</v>
      </c>
      <c r="D152" s="611" t="s">
        <v>26</v>
      </c>
      <c r="E152" s="612"/>
      <c r="F152" s="612"/>
      <c r="G152" s="613"/>
      <c r="H152" s="305">
        <v>13</v>
      </c>
      <c r="I152" s="306">
        <v>6</v>
      </c>
      <c r="J152" s="307"/>
      <c r="K152" s="303"/>
      <c r="L152" s="303"/>
      <c r="M152" s="304"/>
      <c r="N152" s="21"/>
      <c r="O152" s="21"/>
      <c r="P152" s="21"/>
      <c r="Q152" s="18"/>
      <c r="R152" s="18"/>
      <c r="S152" s="58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</row>
    <row r="153" spans="2:57" ht="12.9" customHeight="1" thickBot="1" x14ac:dyDescent="0.25">
      <c r="B153" s="19" t="s">
        <v>332</v>
      </c>
      <c r="C153" s="20" t="s">
        <v>390</v>
      </c>
      <c r="D153" s="617"/>
      <c r="E153" s="618"/>
      <c r="F153" s="618"/>
      <c r="G153" s="619"/>
      <c r="H153" s="29"/>
      <c r="I153" s="21"/>
      <c r="J153" s="21"/>
      <c r="K153" s="21"/>
      <c r="L153" s="21">
        <v>15</v>
      </c>
      <c r="M153" s="329">
        <v>15</v>
      </c>
      <c r="N153" s="21"/>
      <c r="O153" s="18"/>
      <c r="P153" s="18"/>
      <c r="Q153" s="18"/>
      <c r="R153" s="18"/>
      <c r="S153" s="58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M153" s="63"/>
    </row>
    <row r="154" spans="2:57" ht="12.9" customHeight="1" thickTop="1" x14ac:dyDescent="0.2">
      <c r="B154" s="22" t="s">
        <v>105</v>
      </c>
      <c r="C154" s="23" t="s">
        <v>356</v>
      </c>
      <c r="D154" s="632" t="s">
        <v>425</v>
      </c>
      <c r="E154" s="624"/>
      <c r="F154" s="624"/>
      <c r="G154" s="625"/>
      <c r="H154" s="29"/>
      <c r="I154" s="21"/>
      <c r="J154" s="21"/>
      <c r="K154" s="306"/>
      <c r="L154" s="306">
        <v>12</v>
      </c>
      <c r="M154" s="307">
        <v>11</v>
      </c>
      <c r="N154" s="311"/>
      <c r="O154" s="312"/>
      <c r="P154" s="313"/>
      <c r="Q154" s="313"/>
      <c r="R154" s="313"/>
      <c r="S154" s="225"/>
      <c r="AL154" s="552" t="s">
        <v>10</v>
      </c>
      <c r="AM154" s="552"/>
      <c r="AN154" s="552"/>
      <c r="AO154" s="552"/>
      <c r="AP154" s="552"/>
      <c r="AQ154" s="552"/>
      <c r="AR154" s="552"/>
      <c r="AS154" s="552"/>
      <c r="AT154" s="552"/>
      <c r="AU154" s="552"/>
      <c r="AV154" s="552"/>
      <c r="AW154" s="552"/>
      <c r="AX154" s="552"/>
      <c r="AY154" s="552"/>
      <c r="AZ154" s="552"/>
      <c r="BA154" s="552"/>
      <c r="BB154" s="552"/>
      <c r="BC154" s="552"/>
      <c r="BD154" s="552"/>
      <c r="BE154" s="552"/>
    </row>
    <row r="155" spans="2:57" ht="12.9" customHeight="1" thickBot="1" x14ac:dyDescent="0.25">
      <c r="B155" s="12" t="s">
        <v>107</v>
      </c>
      <c r="C155" s="13" t="s">
        <v>356</v>
      </c>
      <c r="D155" s="617"/>
      <c r="E155" s="618"/>
      <c r="F155" s="618"/>
      <c r="G155" s="619"/>
      <c r="H155" s="46"/>
      <c r="I155" s="311"/>
      <c r="J155" s="311"/>
      <c r="K155" s="314"/>
      <c r="L155" s="314"/>
      <c r="M155" s="21">
        <v>13</v>
      </c>
      <c r="N155" s="21">
        <v>15</v>
      </c>
      <c r="O155" s="45">
        <v>12</v>
      </c>
      <c r="P155" s="315"/>
      <c r="Q155" s="315"/>
      <c r="R155" s="315"/>
      <c r="S155" s="11"/>
      <c r="T155" s="26"/>
      <c r="U155" s="26"/>
      <c r="AL155" s="552"/>
      <c r="AM155" s="552"/>
      <c r="AN155" s="552"/>
      <c r="AO155" s="552"/>
      <c r="AP155" s="552"/>
      <c r="AQ155" s="552"/>
      <c r="AR155" s="552"/>
      <c r="AS155" s="552"/>
      <c r="AT155" s="552"/>
      <c r="AU155" s="552"/>
      <c r="AV155" s="552"/>
      <c r="AW155" s="552"/>
      <c r="AX155" s="552"/>
      <c r="AY155" s="552"/>
      <c r="AZ155" s="552"/>
      <c r="BA155" s="552"/>
      <c r="BB155" s="552"/>
      <c r="BC155" s="552"/>
      <c r="BD155" s="552"/>
      <c r="BE155" s="552"/>
    </row>
    <row r="156" spans="2:57" ht="12.9" customHeight="1" thickTop="1" thickBot="1" x14ac:dyDescent="0.25">
      <c r="B156" s="27" t="s">
        <v>301</v>
      </c>
      <c r="C156" s="28" t="s">
        <v>31</v>
      </c>
      <c r="D156" s="623" t="s">
        <v>61</v>
      </c>
      <c r="E156" s="624"/>
      <c r="F156" s="624"/>
      <c r="G156" s="625"/>
      <c r="H156" s="29"/>
      <c r="I156" s="21"/>
      <c r="J156" s="21"/>
      <c r="K156" s="313"/>
      <c r="L156" s="313"/>
      <c r="M156" s="21">
        <v>15</v>
      </c>
      <c r="N156" s="21">
        <v>11</v>
      </c>
      <c r="O156" s="329">
        <v>15</v>
      </c>
      <c r="P156" s="314"/>
      <c r="Q156" s="314"/>
      <c r="R156" s="327"/>
      <c r="S156" s="344"/>
      <c r="AK156" s="59"/>
      <c r="AL156" s="552"/>
      <c r="AM156" s="552"/>
      <c r="AN156" s="552"/>
      <c r="AO156" s="552"/>
      <c r="AP156" s="552"/>
      <c r="AQ156" s="552"/>
      <c r="AR156" s="552"/>
      <c r="AS156" s="552"/>
      <c r="AT156" s="552"/>
      <c r="AU156" s="552"/>
      <c r="AV156" s="552"/>
      <c r="AW156" s="552"/>
      <c r="AX156" s="552"/>
      <c r="AY156" s="552"/>
      <c r="AZ156" s="552"/>
      <c r="BA156" s="552"/>
      <c r="BB156" s="552"/>
      <c r="BC156" s="552"/>
      <c r="BD156" s="552"/>
      <c r="BE156" s="552"/>
    </row>
    <row r="157" spans="2:57" ht="12.9" customHeight="1" thickTop="1" thickBot="1" x14ac:dyDescent="0.25">
      <c r="B157" s="30" t="s">
        <v>300</v>
      </c>
      <c r="C157" s="31" t="s">
        <v>31</v>
      </c>
      <c r="D157" s="626"/>
      <c r="E157" s="618"/>
      <c r="F157" s="618"/>
      <c r="G157" s="619"/>
      <c r="H157" s="302"/>
      <c r="I157" s="303"/>
      <c r="J157" s="303"/>
      <c r="K157" s="303"/>
      <c r="L157" s="303">
        <v>15</v>
      </c>
      <c r="M157" s="304">
        <v>15</v>
      </c>
      <c r="N157" s="319"/>
      <c r="O157" s="320"/>
      <c r="P157" s="313"/>
      <c r="Q157" s="313"/>
      <c r="R157" s="328"/>
      <c r="S157" s="344"/>
      <c r="AK157" s="59"/>
      <c r="AL157" s="552"/>
      <c r="AM157" s="552"/>
      <c r="AN157" s="552"/>
      <c r="AO157" s="552"/>
      <c r="AP157" s="552"/>
      <c r="AQ157" s="552"/>
      <c r="AR157" s="552"/>
      <c r="AS157" s="552"/>
      <c r="AT157" s="552"/>
      <c r="AU157" s="552"/>
      <c r="AV157" s="552"/>
      <c r="AW157" s="552"/>
      <c r="AX157" s="552"/>
      <c r="AY157" s="552"/>
      <c r="AZ157" s="552"/>
      <c r="BA157" s="552"/>
      <c r="BB157" s="552"/>
      <c r="BC157" s="552"/>
      <c r="BD157" s="552"/>
      <c r="BE157" s="552"/>
    </row>
    <row r="158" spans="2:57" ht="12.9" customHeight="1" thickTop="1" x14ac:dyDescent="0.2">
      <c r="B158" s="22" t="s">
        <v>139</v>
      </c>
      <c r="C158" s="23" t="s">
        <v>354</v>
      </c>
      <c r="D158" s="611" t="s">
        <v>370</v>
      </c>
      <c r="E158" s="612"/>
      <c r="F158" s="612"/>
      <c r="G158" s="613"/>
      <c r="H158" s="305"/>
      <c r="I158" s="306"/>
      <c r="J158" s="306"/>
      <c r="K158" s="306"/>
      <c r="L158" s="306">
        <v>12</v>
      </c>
      <c r="M158" s="307">
        <v>7</v>
      </c>
      <c r="N158" s="29"/>
      <c r="O158" s="21"/>
      <c r="P158" s="313"/>
      <c r="Q158" s="313"/>
      <c r="R158" s="328"/>
      <c r="S158" s="344"/>
      <c r="U158" s="274" t="s">
        <v>6</v>
      </c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24"/>
      <c r="AK158" s="59"/>
      <c r="AL158" s="556" t="s">
        <v>400</v>
      </c>
      <c r="AM158" s="556"/>
      <c r="AN158" s="556"/>
      <c r="AO158" s="556"/>
      <c r="AP158" s="556"/>
      <c r="AQ158" s="556"/>
      <c r="AR158" s="556"/>
      <c r="AS158" s="556"/>
      <c r="AT158" s="556"/>
      <c r="AU158" s="556"/>
      <c r="AV158" s="556"/>
      <c r="AW158" s="556"/>
      <c r="AX158" s="556"/>
      <c r="AY158" s="556"/>
      <c r="AZ158" s="556"/>
      <c r="BA158" s="556"/>
      <c r="BB158" s="556"/>
      <c r="BC158" s="556"/>
      <c r="BD158" s="556"/>
      <c r="BE158" s="556"/>
    </row>
    <row r="159" spans="2:57" ht="12.9" customHeight="1" thickBot="1" x14ac:dyDescent="0.2">
      <c r="B159" s="12" t="s">
        <v>138</v>
      </c>
      <c r="C159" s="13" t="s">
        <v>354</v>
      </c>
      <c r="D159" s="617"/>
      <c r="E159" s="618"/>
      <c r="F159" s="618"/>
      <c r="G159" s="619"/>
      <c r="H159" s="29"/>
      <c r="I159" s="21"/>
      <c r="J159" s="21"/>
      <c r="K159" s="21"/>
      <c r="L159" s="21"/>
      <c r="M159" s="21"/>
      <c r="N159" s="313"/>
      <c r="O159" s="339"/>
      <c r="P159" s="21"/>
      <c r="Q159" s="21">
        <v>8</v>
      </c>
      <c r="R159" s="45">
        <v>12</v>
      </c>
      <c r="S159" s="344"/>
      <c r="U159" s="568" t="str">
        <f>B164</f>
        <v>徳善英紀</v>
      </c>
      <c r="V159" s="569"/>
      <c r="W159" s="569"/>
      <c r="X159" s="569"/>
      <c r="Y159" s="569"/>
      <c r="Z159" s="569"/>
      <c r="AA159" s="569"/>
      <c r="AB159" s="570" t="str">
        <f>C164</f>
        <v>Pino</v>
      </c>
      <c r="AC159" s="569"/>
      <c r="AD159" s="569"/>
      <c r="AE159" s="569"/>
      <c r="AF159" s="569"/>
      <c r="AG159" s="569"/>
      <c r="AH159" s="569"/>
      <c r="AI159" s="569"/>
      <c r="AJ159" s="591"/>
      <c r="AK159" s="26"/>
      <c r="AL159" s="556"/>
      <c r="AM159" s="556"/>
      <c r="AN159" s="556"/>
      <c r="AO159" s="556"/>
      <c r="AP159" s="556"/>
      <c r="AQ159" s="556"/>
      <c r="AR159" s="556"/>
      <c r="AS159" s="556"/>
      <c r="AT159" s="556"/>
      <c r="AU159" s="556"/>
      <c r="AV159" s="556"/>
      <c r="AW159" s="556"/>
      <c r="AX159" s="556"/>
      <c r="AY159" s="556"/>
      <c r="AZ159" s="556"/>
      <c r="BA159" s="556"/>
      <c r="BB159" s="556"/>
      <c r="BC159" s="556"/>
      <c r="BD159" s="556"/>
      <c r="BE159" s="556"/>
    </row>
    <row r="160" spans="2:57" ht="12.9" customHeight="1" thickTop="1" x14ac:dyDescent="0.2">
      <c r="B160" s="32" t="s">
        <v>235</v>
      </c>
      <c r="C160" s="33" t="s">
        <v>393</v>
      </c>
      <c r="D160" s="620" t="s">
        <v>371</v>
      </c>
      <c r="E160" s="621"/>
      <c r="F160" s="621"/>
      <c r="G160" s="622"/>
      <c r="H160" s="29"/>
      <c r="I160" s="21"/>
      <c r="J160" s="21"/>
      <c r="K160" s="21"/>
      <c r="L160" s="21"/>
      <c r="M160" s="21"/>
      <c r="N160" s="313"/>
      <c r="O160" s="339"/>
      <c r="P160" s="21"/>
      <c r="Q160" s="21">
        <v>15</v>
      </c>
      <c r="R160" s="329">
        <v>15</v>
      </c>
      <c r="S160" s="345"/>
      <c r="T160" s="343"/>
      <c r="U160" s="571" t="str">
        <f>B165</f>
        <v>永井美帆</v>
      </c>
      <c r="V160" s="572"/>
      <c r="W160" s="572"/>
      <c r="X160" s="572"/>
      <c r="Y160" s="572"/>
      <c r="Z160" s="572"/>
      <c r="AA160" s="572"/>
      <c r="AB160" s="573" t="str">
        <f>C165</f>
        <v>Pino</v>
      </c>
      <c r="AC160" s="572"/>
      <c r="AD160" s="572"/>
      <c r="AE160" s="572"/>
      <c r="AF160" s="572"/>
      <c r="AG160" s="572"/>
      <c r="AH160" s="572"/>
      <c r="AI160" s="572"/>
      <c r="AJ160" s="591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</row>
    <row r="161" spans="2:68" ht="12.9" customHeight="1" thickBot="1" x14ac:dyDescent="0.25">
      <c r="B161" s="34" t="s">
        <v>234</v>
      </c>
      <c r="C161" s="35" t="s">
        <v>394</v>
      </c>
      <c r="D161" s="614"/>
      <c r="E161" s="615"/>
      <c r="F161" s="615"/>
      <c r="G161" s="616"/>
      <c r="H161" s="316"/>
      <c r="I161" s="308"/>
      <c r="J161" s="308"/>
      <c r="K161" s="308">
        <v>15</v>
      </c>
      <c r="L161" s="308">
        <v>4</v>
      </c>
      <c r="M161" s="309">
        <v>12</v>
      </c>
      <c r="N161" s="313"/>
      <c r="O161" s="339"/>
      <c r="P161" s="21"/>
      <c r="Q161" s="21"/>
      <c r="R161" s="329"/>
      <c r="S161" s="344"/>
      <c r="U161" s="275" t="s">
        <v>63</v>
      </c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24"/>
      <c r="AL161" s="455" t="s">
        <v>32</v>
      </c>
      <c r="AM161" s="455"/>
      <c r="AN161" s="455"/>
      <c r="AO161" s="455"/>
      <c r="AP161" s="455"/>
      <c r="AQ161" s="455"/>
      <c r="AR161" s="455"/>
      <c r="AS161" s="455"/>
      <c r="AT161" s="455"/>
      <c r="AU161" s="455"/>
      <c r="AV161" s="455"/>
      <c r="AW161" s="455"/>
      <c r="AX161" s="455"/>
      <c r="AY161" s="455"/>
      <c r="AZ161" s="455"/>
      <c r="BA161" s="455"/>
      <c r="BB161" s="455"/>
      <c r="BC161" s="455"/>
      <c r="BD161" s="455"/>
      <c r="BE161" s="455"/>
    </row>
    <row r="162" spans="2:68" ht="12.9" customHeight="1" thickTop="1" thickBot="1" x14ac:dyDescent="0.2">
      <c r="B162" s="32" t="s">
        <v>223</v>
      </c>
      <c r="C162" s="33" t="s">
        <v>58</v>
      </c>
      <c r="D162" s="611" t="s">
        <v>372</v>
      </c>
      <c r="E162" s="612"/>
      <c r="F162" s="612"/>
      <c r="G162" s="613"/>
      <c r="H162" s="318"/>
      <c r="I162" s="319"/>
      <c r="J162" s="319"/>
      <c r="K162" s="319">
        <v>12</v>
      </c>
      <c r="L162" s="319">
        <v>15</v>
      </c>
      <c r="M162" s="320">
        <v>15</v>
      </c>
      <c r="N162" s="314"/>
      <c r="O162" s="327"/>
      <c r="P162" s="21"/>
      <c r="Q162" s="21"/>
      <c r="R162" s="329"/>
      <c r="S162" s="344"/>
      <c r="U162" s="568" t="str">
        <f>B156</f>
        <v>水澤和紀</v>
      </c>
      <c r="V162" s="569"/>
      <c r="W162" s="569"/>
      <c r="X162" s="569"/>
      <c r="Y162" s="569"/>
      <c r="Z162" s="569"/>
      <c r="AA162" s="569"/>
      <c r="AB162" s="570" t="str">
        <f>C156</f>
        <v>まんのうクラブ</v>
      </c>
      <c r="AC162" s="569"/>
      <c r="AD162" s="569"/>
      <c r="AE162" s="569"/>
      <c r="AF162" s="569"/>
      <c r="AG162" s="569"/>
      <c r="AH162" s="569"/>
      <c r="AI162" s="569"/>
      <c r="AJ162" s="591"/>
      <c r="AL162" s="455"/>
      <c r="AM162" s="455"/>
      <c r="AN162" s="455"/>
      <c r="AO162" s="455"/>
      <c r="AP162" s="455"/>
      <c r="AQ162" s="455"/>
      <c r="AR162" s="455"/>
      <c r="AS162" s="455"/>
      <c r="AT162" s="455"/>
      <c r="AU162" s="455"/>
      <c r="AV162" s="455"/>
      <c r="AW162" s="455"/>
      <c r="AX162" s="455"/>
      <c r="AY162" s="455"/>
      <c r="AZ162" s="455"/>
      <c r="BA162" s="455"/>
      <c r="BB162" s="455"/>
      <c r="BC162" s="455"/>
      <c r="BD162" s="455"/>
      <c r="BE162" s="455"/>
    </row>
    <row r="163" spans="2:68" ht="12.9" customHeight="1" thickTop="1" thickBot="1" x14ac:dyDescent="0.25">
      <c r="B163" s="34" t="s">
        <v>221</v>
      </c>
      <c r="C163" s="35" t="s">
        <v>58</v>
      </c>
      <c r="D163" s="617"/>
      <c r="E163" s="618"/>
      <c r="F163" s="618"/>
      <c r="G163" s="619"/>
      <c r="H163" s="29"/>
      <c r="I163" s="21"/>
      <c r="J163" s="21"/>
      <c r="K163" s="313"/>
      <c r="L163" s="313"/>
      <c r="M163" s="21">
        <v>14</v>
      </c>
      <c r="N163" s="21">
        <v>15</v>
      </c>
      <c r="O163" s="45">
        <v>10</v>
      </c>
      <c r="P163" s="336"/>
      <c r="Q163" s="336"/>
      <c r="R163" s="342"/>
      <c r="S163" s="344"/>
      <c r="U163" s="571" t="str">
        <f>B157</f>
        <v>香川彩佳</v>
      </c>
      <c r="V163" s="572"/>
      <c r="W163" s="572"/>
      <c r="X163" s="572"/>
      <c r="Y163" s="572"/>
      <c r="Z163" s="572"/>
      <c r="AA163" s="572"/>
      <c r="AB163" s="573" t="str">
        <f>C157</f>
        <v>まんのうクラブ</v>
      </c>
      <c r="AC163" s="572"/>
      <c r="AD163" s="572"/>
      <c r="AE163" s="572"/>
      <c r="AF163" s="572"/>
      <c r="AG163" s="572"/>
      <c r="AH163" s="572"/>
      <c r="AI163" s="572"/>
      <c r="AJ163" s="591"/>
      <c r="AL163" s="455" t="s">
        <v>428</v>
      </c>
      <c r="AM163" s="455"/>
      <c r="AN163" s="455"/>
      <c r="AO163" s="455"/>
      <c r="AP163" s="455"/>
      <c r="AQ163" s="455"/>
      <c r="AR163" s="455"/>
      <c r="AS163" s="455"/>
      <c r="AT163" s="455"/>
      <c r="AU163" s="455"/>
      <c r="AV163" s="455"/>
      <c r="AW163" s="455"/>
      <c r="AX163" s="455"/>
      <c r="AY163" s="455"/>
      <c r="AZ163" s="455"/>
      <c r="BA163" s="455"/>
      <c r="BB163" s="455"/>
      <c r="BC163" s="455"/>
      <c r="BD163" s="455"/>
      <c r="BE163" s="455"/>
    </row>
    <row r="164" spans="2:68" ht="12.9" customHeight="1" thickTop="1" thickBot="1" x14ac:dyDescent="0.25">
      <c r="B164" s="22" t="s">
        <v>172</v>
      </c>
      <c r="C164" s="23" t="s">
        <v>349</v>
      </c>
      <c r="D164" s="620" t="s">
        <v>424</v>
      </c>
      <c r="E164" s="621"/>
      <c r="F164" s="621"/>
      <c r="G164" s="622"/>
      <c r="H164" s="29"/>
      <c r="I164" s="21"/>
      <c r="J164" s="21"/>
      <c r="K164" s="61"/>
      <c r="L164" s="61"/>
      <c r="M164" s="21">
        <v>15</v>
      </c>
      <c r="N164" s="21">
        <v>11</v>
      </c>
      <c r="O164" s="329">
        <v>15</v>
      </c>
      <c r="P164" s="313"/>
      <c r="Q164" s="313"/>
      <c r="R164" s="313"/>
      <c r="S164" s="344"/>
      <c r="AL164" s="455"/>
      <c r="AM164" s="455"/>
      <c r="AN164" s="455"/>
      <c r="AO164" s="455"/>
      <c r="AP164" s="455"/>
      <c r="AQ164" s="455"/>
      <c r="AR164" s="455"/>
      <c r="AS164" s="455"/>
      <c r="AT164" s="455"/>
      <c r="AU164" s="455"/>
      <c r="AV164" s="455"/>
      <c r="AW164" s="455"/>
      <c r="AX164" s="455"/>
      <c r="AY164" s="455"/>
      <c r="AZ164" s="455"/>
      <c r="BA164" s="455"/>
      <c r="BB164" s="455"/>
      <c r="BC164" s="455"/>
      <c r="BD164" s="455"/>
      <c r="BE164" s="455"/>
    </row>
    <row r="165" spans="2:68" ht="12.9" customHeight="1" thickTop="1" thickBot="1" x14ac:dyDescent="0.25">
      <c r="B165" s="36" t="s">
        <v>170</v>
      </c>
      <c r="C165" s="37" t="s">
        <v>349</v>
      </c>
      <c r="D165" s="614"/>
      <c r="E165" s="615"/>
      <c r="F165" s="615"/>
      <c r="G165" s="616"/>
      <c r="H165" s="302"/>
      <c r="I165" s="303"/>
      <c r="J165" s="303"/>
      <c r="K165" s="303">
        <v>15</v>
      </c>
      <c r="L165" s="303">
        <v>9</v>
      </c>
      <c r="M165" s="304">
        <v>15</v>
      </c>
      <c r="N165" s="336"/>
      <c r="O165" s="342"/>
      <c r="P165" s="313"/>
      <c r="Q165" s="313"/>
      <c r="R165" s="313"/>
      <c r="S165" s="344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</row>
    <row r="166" spans="2:68" ht="12.9" customHeight="1" thickTop="1" x14ac:dyDescent="0.2">
      <c r="B166" s="32" t="s">
        <v>185</v>
      </c>
      <c r="C166" s="33" t="s">
        <v>184</v>
      </c>
      <c r="D166" s="611" t="s">
        <v>27</v>
      </c>
      <c r="E166" s="612"/>
      <c r="F166" s="612"/>
      <c r="G166" s="613"/>
      <c r="H166" s="305"/>
      <c r="I166" s="306"/>
      <c r="J166" s="306"/>
      <c r="K166" s="21">
        <v>9</v>
      </c>
      <c r="L166" s="21">
        <v>15</v>
      </c>
      <c r="M166" s="45">
        <v>13</v>
      </c>
      <c r="N166" s="313"/>
      <c r="O166" s="313"/>
      <c r="P166" s="313"/>
      <c r="Q166" s="313"/>
      <c r="R166" s="313"/>
      <c r="S166" s="344"/>
    </row>
    <row r="167" spans="2:68" ht="12.9" customHeight="1" thickBot="1" x14ac:dyDescent="0.25">
      <c r="B167" s="52" t="s">
        <v>183</v>
      </c>
      <c r="C167" s="53" t="s">
        <v>65</v>
      </c>
      <c r="D167" s="614"/>
      <c r="E167" s="615"/>
      <c r="F167" s="615"/>
      <c r="G167" s="616"/>
      <c r="H167" s="316"/>
      <c r="I167" s="308">
        <v>5</v>
      </c>
      <c r="J167" s="309">
        <v>9</v>
      </c>
      <c r="K167" s="306"/>
      <c r="L167" s="306"/>
      <c r="M167" s="307"/>
      <c r="N167" s="21"/>
      <c r="O167" s="21"/>
      <c r="P167" s="21"/>
      <c r="Q167" s="313"/>
      <c r="R167" s="313"/>
      <c r="S167" s="301"/>
    </row>
    <row r="168" spans="2:68" ht="12.9" customHeight="1" thickTop="1" thickBot="1" x14ac:dyDescent="0.25">
      <c r="B168" s="32" t="s">
        <v>407</v>
      </c>
      <c r="C168" s="33" t="s">
        <v>409</v>
      </c>
      <c r="D168" s="611" t="s">
        <v>28</v>
      </c>
      <c r="E168" s="612"/>
      <c r="F168" s="612"/>
      <c r="G168" s="613"/>
      <c r="H168" s="318"/>
      <c r="I168" s="319">
        <v>15</v>
      </c>
      <c r="J168" s="320">
        <v>15</v>
      </c>
      <c r="K168" s="21"/>
      <c r="L168" s="21"/>
      <c r="M168" s="21"/>
      <c r="N168" s="21"/>
      <c r="O168" s="21"/>
      <c r="P168" s="21"/>
      <c r="Q168" s="313"/>
      <c r="R168" s="313"/>
      <c r="S168" s="301"/>
    </row>
    <row r="169" spans="2:68" ht="12.9" customHeight="1" thickTop="1" x14ac:dyDescent="0.2">
      <c r="B169" s="52" t="s">
        <v>408</v>
      </c>
      <c r="C169" s="53" t="s">
        <v>409</v>
      </c>
      <c r="D169" s="614"/>
      <c r="E169" s="615"/>
      <c r="F169" s="615"/>
      <c r="G169" s="616"/>
      <c r="H169" s="21"/>
      <c r="I169" s="21"/>
      <c r="J169" s="21"/>
      <c r="K169" s="21"/>
      <c r="L169" s="21"/>
      <c r="M169" s="21"/>
      <c r="N169" s="21"/>
      <c r="O169" s="21"/>
      <c r="P169" s="21"/>
      <c r="Q169" s="313"/>
      <c r="R169" s="313"/>
      <c r="S169" s="301"/>
    </row>
    <row r="170" spans="2:68" ht="21.6" customHeight="1" thickBot="1" x14ac:dyDescent="0.25">
      <c r="B170" s="75"/>
      <c r="C170" s="68"/>
      <c r="D170" s="70"/>
      <c r="E170" s="69"/>
      <c r="F170" s="70"/>
      <c r="G170" s="70"/>
      <c r="H170" s="72"/>
      <c r="I170" s="71"/>
      <c r="J170" s="72"/>
      <c r="K170" s="72"/>
      <c r="L170" s="72"/>
      <c r="M170" s="71"/>
      <c r="N170" s="72"/>
      <c r="O170" s="72"/>
      <c r="P170" s="72"/>
      <c r="Q170" s="71"/>
      <c r="R170" s="72"/>
      <c r="S170" s="72"/>
      <c r="T170" s="72"/>
      <c r="U170" s="72"/>
      <c r="V170" s="72"/>
      <c r="W170" s="7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39"/>
      <c r="AJ170" s="75"/>
      <c r="AK170" s="68"/>
      <c r="AL170" s="70"/>
      <c r="AM170" s="69"/>
      <c r="AN170" s="70"/>
      <c r="AO170" s="70"/>
      <c r="AP170" s="72"/>
      <c r="AQ170" s="71"/>
      <c r="AR170" s="72"/>
      <c r="AS170" s="72"/>
      <c r="AT170" s="72"/>
      <c r="AU170" s="71"/>
      <c r="AV170" s="72"/>
      <c r="AW170" s="72"/>
      <c r="AX170" s="72"/>
      <c r="AY170" s="71"/>
      <c r="AZ170" s="72"/>
      <c r="BA170" s="72"/>
      <c r="BB170" s="72"/>
      <c r="BC170" s="72"/>
      <c r="BD170" s="72"/>
      <c r="BE170" s="72"/>
      <c r="BF170" s="42"/>
      <c r="BG170" s="42"/>
      <c r="BH170" s="42"/>
      <c r="BI170" s="42"/>
    </row>
    <row r="171" spans="2:68" ht="10.95" customHeight="1" x14ac:dyDescent="0.15">
      <c r="B171" s="537" t="s">
        <v>49</v>
      </c>
      <c r="C171" s="538"/>
      <c r="D171" s="525" t="str">
        <f>B173</f>
        <v>片岡敬喜</v>
      </c>
      <c r="E171" s="526"/>
      <c r="F171" s="526"/>
      <c r="G171" s="527"/>
      <c r="H171" s="528" t="str">
        <f>B176</f>
        <v>菊地敦史</v>
      </c>
      <c r="I171" s="526"/>
      <c r="J171" s="526"/>
      <c r="K171" s="527"/>
      <c r="L171" s="528" t="str">
        <f>B179</f>
        <v>西坂和彦</v>
      </c>
      <c r="M171" s="526"/>
      <c r="N171" s="526"/>
      <c r="O171" s="527"/>
      <c r="P171" s="528" t="str">
        <f>B182</f>
        <v>野田将伸</v>
      </c>
      <c r="Q171" s="526"/>
      <c r="R171" s="526"/>
      <c r="S171" s="541"/>
      <c r="T171" s="446" t="s">
        <v>4</v>
      </c>
      <c r="U171" s="447"/>
      <c r="V171" s="447"/>
      <c r="W171" s="448"/>
      <c r="X171" s="149"/>
      <c r="Y171" s="449" t="s">
        <v>21</v>
      </c>
      <c r="Z171" s="450"/>
      <c r="AA171" s="449" t="s">
        <v>20</v>
      </c>
      <c r="AB171" s="451"/>
      <c r="AC171" s="450"/>
      <c r="AD171" s="452" t="s">
        <v>19</v>
      </c>
      <c r="AE171" s="453"/>
      <c r="AF171" s="454"/>
      <c r="AG171" s="149"/>
      <c r="AH171" s="149"/>
      <c r="AI171" s="25"/>
      <c r="AJ171" s="537" t="s">
        <v>42</v>
      </c>
      <c r="AK171" s="538"/>
      <c r="AL171" s="525" t="str">
        <f>AJ173</f>
        <v>檜垣　正</v>
      </c>
      <c r="AM171" s="526"/>
      <c r="AN171" s="526"/>
      <c r="AO171" s="527"/>
      <c r="AP171" s="528" t="str">
        <f>AJ176</f>
        <v>清家裕貴</v>
      </c>
      <c r="AQ171" s="526"/>
      <c r="AR171" s="526"/>
      <c r="AS171" s="527"/>
      <c r="AT171" s="528" t="str">
        <f>AJ179</f>
        <v>水谷正二郎</v>
      </c>
      <c r="AU171" s="526"/>
      <c r="AV171" s="526"/>
      <c r="AW171" s="527"/>
      <c r="AX171" s="528" t="str">
        <f>AJ182</f>
        <v>鈴木誠</v>
      </c>
      <c r="AY171" s="526"/>
      <c r="AZ171" s="526"/>
      <c r="BA171" s="541"/>
      <c r="BB171" s="446" t="s">
        <v>4</v>
      </c>
      <c r="BC171" s="447"/>
      <c r="BD171" s="447"/>
      <c r="BE171" s="448"/>
      <c r="BF171" s="149"/>
      <c r="BG171" s="449" t="s">
        <v>21</v>
      </c>
      <c r="BH171" s="450"/>
      <c r="BI171" s="449" t="s">
        <v>20</v>
      </c>
      <c r="BJ171" s="451"/>
      <c r="BK171" s="450"/>
      <c r="BL171" s="452" t="s">
        <v>19</v>
      </c>
      <c r="BM171" s="453"/>
      <c r="BN171" s="454"/>
      <c r="BO171" s="149"/>
      <c r="BP171" s="149"/>
    </row>
    <row r="172" spans="2:68" ht="10.95" customHeight="1" thickBot="1" x14ac:dyDescent="0.2">
      <c r="B172" s="580"/>
      <c r="C172" s="581"/>
      <c r="D172" s="506" t="str">
        <f>B174</f>
        <v>小笠原真樹</v>
      </c>
      <c r="E172" s="507"/>
      <c r="F172" s="507"/>
      <c r="G172" s="508"/>
      <c r="H172" s="509" t="str">
        <f>B177</f>
        <v>小野沙也加</v>
      </c>
      <c r="I172" s="507"/>
      <c r="J172" s="507"/>
      <c r="K172" s="508"/>
      <c r="L172" s="509" t="str">
        <f>B180</f>
        <v>莖田真子</v>
      </c>
      <c r="M172" s="507"/>
      <c r="N172" s="507"/>
      <c r="O172" s="508"/>
      <c r="P172" s="509" t="str">
        <f>B183</f>
        <v>中越初夏</v>
      </c>
      <c r="Q172" s="507"/>
      <c r="R172" s="507"/>
      <c r="S172" s="536"/>
      <c r="T172" s="434" t="s">
        <v>3</v>
      </c>
      <c r="U172" s="435"/>
      <c r="V172" s="435"/>
      <c r="W172" s="436"/>
      <c r="X172" s="149"/>
      <c r="Y172" s="193" t="s">
        <v>18</v>
      </c>
      <c r="Z172" s="192" t="s">
        <v>1</v>
      </c>
      <c r="AA172" s="193" t="s">
        <v>22</v>
      </c>
      <c r="AB172" s="192" t="s">
        <v>17</v>
      </c>
      <c r="AC172" s="191" t="s">
        <v>16</v>
      </c>
      <c r="AD172" s="192" t="s">
        <v>22</v>
      </c>
      <c r="AE172" s="192" t="s">
        <v>17</v>
      </c>
      <c r="AF172" s="191" t="s">
        <v>16</v>
      </c>
      <c r="AG172" s="149"/>
      <c r="AH172" s="149"/>
      <c r="AI172" s="25"/>
      <c r="AJ172" s="539"/>
      <c r="AK172" s="540"/>
      <c r="AL172" s="506" t="str">
        <f>AJ174</f>
        <v>森藤明美</v>
      </c>
      <c r="AM172" s="507"/>
      <c r="AN172" s="507"/>
      <c r="AO172" s="508"/>
      <c r="AP172" s="509" t="str">
        <f>AJ177</f>
        <v>田中育江</v>
      </c>
      <c r="AQ172" s="507"/>
      <c r="AR172" s="507"/>
      <c r="AS172" s="508"/>
      <c r="AT172" s="509" t="str">
        <f>AJ180</f>
        <v>水谷淳子</v>
      </c>
      <c r="AU172" s="507"/>
      <c r="AV172" s="507"/>
      <c r="AW172" s="508"/>
      <c r="AX172" s="509" t="str">
        <f>AJ183</f>
        <v>苅田富子</v>
      </c>
      <c r="AY172" s="507"/>
      <c r="AZ172" s="507"/>
      <c r="BA172" s="536"/>
      <c r="BB172" s="434" t="s">
        <v>3</v>
      </c>
      <c r="BC172" s="435"/>
      <c r="BD172" s="435"/>
      <c r="BE172" s="436"/>
      <c r="BF172" s="149"/>
      <c r="BG172" s="193" t="s">
        <v>18</v>
      </c>
      <c r="BH172" s="192" t="s">
        <v>1</v>
      </c>
      <c r="BI172" s="193" t="s">
        <v>22</v>
      </c>
      <c r="BJ172" s="192" t="s">
        <v>17</v>
      </c>
      <c r="BK172" s="191" t="s">
        <v>16</v>
      </c>
      <c r="BL172" s="192" t="s">
        <v>22</v>
      </c>
      <c r="BM172" s="192" t="s">
        <v>17</v>
      </c>
      <c r="BN172" s="191" t="s">
        <v>16</v>
      </c>
      <c r="BO172" s="149"/>
      <c r="BP172" s="149"/>
    </row>
    <row r="173" spans="2:68" ht="12" customHeight="1" x14ac:dyDescent="0.15">
      <c r="B173" s="246" t="s">
        <v>331</v>
      </c>
      <c r="C173" s="236" t="s">
        <v>236</v>
      </c>
      <c r="D173" s="501"/>
      <c r="E173" s="502"/>
      <c r="F173" s="502"/>
      <c r="G173" s="503"/>
      <c r="H173" s="278">
        <v>9</v>
      </c>
      <c r="I173" s="170" t="str">
        <f>IF(H173="","","-")</f>
        <v>-</v>
      </c>
      <c r="J173" s="177">
        <v>15</v>
      </c>
      <c r="K173" s="437" t="str">
        <f>IF(H173&lt;&gt;"",IF(H173&gt;J173,IF(H174&gt;J174,"○",IF(H175&gt;J175,"○","×")),IF(H174&gt;J174,IF(H175&gt;J175,"○","×"),"×")),"")</f>
        <v>×</v>
      </c>
      <c r="L173" s="150">
        <v>8</v>
      </c>
      <c r="M173" s="190" t="str">
        <f t="shared" ref="M173:M178" si="27">IF(L173="","","-")</f>
        <v>-</v>
      </c>
      <c r="N173" s="189">
        <v>15</v>
      </c>
      <c r="O173" s="437" t="str">
        <f>IF(L173&lt;&gt;"",IF(L173&gt;N173,IF(L174&gt;N174,"○",IF(L175&gt;N175,"○","×")),IF(L174&gt;N174,IF(L175&gt;N175,"○","×"),"×")),"")</f>
        <v>×</v>
      </c>
      <c r="P173" s="220">
        <v>9</v>
      </c>
      <c r="Q173" s="190" t="str">
        <f t="shared" ref="Q173:Q181" si="28">IF(P173="","","-")</f>
        <v>-</v>
      </c>
      <c r="R173" s="177">
        <v>15</v>
      </c>
      <c r="S173" s="440" t="str">
        <f>IF(P173&lt;&gt;"",IF(P173&gt;R173,IF(P174&gt;R174,"○",IF(P175&gt;R175,"○","×")),IF(P174&gt;R174,IF(P175&gt;R175,"○","×"),"×")),"")</f>
        <v>×</v>
      </c>
      <c r="T173" s="441">
        <f>RANK(AG174,AG174:AG183)</f>
        <v>4</v>
      </c>
      <c r="U173" s="442"/>
      <c r="V173" s="442"/>
      <c r="W173" s="443"/>
      <c r="X173" s="149"/>
      <c r="Y173" s="216"/>
      <c r="Z173" s="212"/>
      <c r="AA173" s="195"/>
      <c r="AB173" s="194"/>
      <c r="AC173" s="218"/>
      <c r="AD173" s="212"/>
      <c r="AE173" s="212"/>
      <c r="AF173" s="211"/>
      <c r="AG173" s="149"/>
      <c r="AH173" s="149"/>
      <c r="AI173" s="40"/>
      <c r="AJ173" s="271" t="s">
        <v>231</v>
      </c>
      <c r="AK173" s="272" t="s">
        <v>228</v>
      </c>
      <c r="AL173" s="604"/>
      <c r="AM173" s="605"/>
      <c r="AN173" s="605"/>
      <c r="AO173" s="606"/>
      <c r="AP173" s="361">
        <v>0</v>
      </c>
      <c r="AQ173" s="360" t="str">
        <f>IF(AP173="","","-")</f>
        <v>-</v>
      </c>
      <c r="AR173" s="362">
        <v>15</v>
      </c>
      <c r="AS173" s="483" t="str">
        <f>IF(AP173&lt;&gt;"",IF(AP173&gt;AR173,IF(AP174&gt;AR174,"○",IF(AP175&gt;AR175,"○","×")),IF(AP174&gt;AR174,IF(AP175&gt;AR175,"○","×"),"×")),"")</f>
        <v>×</v>
      </c>
      <c r="AT173" s="363">
        <v>0</v>
      </c>
      <c r="AU173" s="360" t="str">
        <f t="shared" ref="AU173:AU178" si="29">IF(AT173="","","-")</f>
        <v>-</v>
      </c>
      <c r="AV173" s="362">
        <v>15</v>
      </c>
      <c r="AW173" s="483" t="str">
        <f>IF(AT173&lt;&gt;"",IF(AT173&gt;AV173,IF(AT174&gt;AV174,"○",IF(AT175&gt;AV175,"○","×")),IF(AT174&gt;AV174,IF(AT175&gt;AV175,"○","×"),"×")),"")</f>
        <v>×</v>
      </c>
      <c r="AX173" s="363">
        <v>0</v>
      </c>
      <c r="AY173" s="360" t="str">
        <f t="shared" ref="AY173:AY181" si="30">IF(AX173="","","-")</f>
        <v>-</v>
      </c>
      <c r="AZ173" s="362">
        <v>15</v>
      </c>
      <c r="BA173" s="486" t="str">
        <f>IF(AX173&lt;&gt;"",IF(AX173&gt;AZ173,IF(AX174&gt;AZ174,"○",IF(AX175&gt;AZ175,"○","×")),IF(AX174&gt;AZ174,IF(AX175&gt;AZ175,"○","×"),"×")),"")</f>
        <v>×</v>
      </c>
      <c r="BB173" s="488" t="s">
        <v>437</v>
      </c>
      <c r="BC173" s="489"/>
      <c r="BD173" s="489"/>
      <c r="BE173" s="490"/>
      <c r="BF173" s="149"/>
      <c r="BG173" s="216"/>
      <c r="BH173" s="212"/>
      <c r="BI173" s="195"/>
      <c r="BJ173" s="194"/>
      <c r="BK173" s="218"/>
      <c r="BL173" s="212"/>
      <c r="BM173" s="212"/>
      <c r="BN173" s="211"/>
      <c r="BO173" s="149"/>
      <c r="BP173" s="149"/>
    </row>
    <row r="174" spans="2:68" ht="12" customHeight="1" x14ac:dyDescent="0.15">
      <c r="B174" s="246" t="s">
        <v>330</v>
      </c>
      <c r="C174" s="236" t="s">
        <v>70</v>
      </c>
      <c r="D174" s="504"/>
      <c r="E174" s="475"/>
      <c r="F174" s="475"/>
      <c r="G174" s="492"/>
      <c r="H174" s="278">
        <v>12</v>
      </c>
      <c r="I174" s="170" t="str">
        <f>IF(H174="","","-")</f>
        <v>-</v>
      </c>
      <c r="J174" s="188">
        <v>15</v>
      </c>
      <c r="K174" s="438"/>
      <c r="L174" s="150">
        <v>12</v>
      </c>
      <c r="M174" s="170" t="str">
        <f t="shared" si="27"/>
        <v>-</v>
      </c>
      <c r="N174" s="177">
        <v>15</v>
      </c>
      <c r="O174" s="438"/>
      <c r="P174" s="150">
        <v>9</v>
      </c>
      <c r="Q174" s="170" t="str">
        <f t="shared" si="28"/>
        <v>-</v>
      </c>
      <c r="R174" s="177">
        <v>15</v>
      </c>
      <c r="S174" s="429"/>
      <c r="T174" s="424"/>
      <c r="U174" s="425"/>
      <c r="V174" s="425"/>
      <c r="W174" s="426"/>
      <c r="X174" s="149"/>
      <c r="Y174" s="216">
        <f>COUNTIF(D173:S175,"○")</f>
        <v>0</v>
      </c>
      <c r="Z174" s="212">
        <f>COUNTIF(D173:S175,"×")</f>
        <v>3</v>
      </c>
      <c r="AA174" s="215">
        <f>(IF((D173&gt;F173),1,0))+(IF((D174&gt;F174),1,0))+(IF((D175&gt;F175),1,0))+(IF((H173&gt;J173),1,0))+(IF((H174&gt;J174),1,0))+(IF((H175&gt;J175),1,0))+(IF((L173&gt;N173),1,0))+(IF((L174&gt;N174),1,0))+(IF((L175&gt;N175),1,0))+(IF((P173&gt;R173),1,0))+(IF((P174&gt;R174),1,0))+(IF((P175&gt;R175),1,0))</f>
        <v>0</v>
      </c>
      <c r="AB174" s="214">
        <f>(IF((D173&lt;F173),1,0))+(IF((D174&lt;F174),1,0))+(IF((D175&lt;F175),1,0))+(IF((H173&lt;J173),1,0))+(IF((H174&lt;J174),1,0))+(IF((H175&lt;J175),1,0))+(IF((L173&lt;N173),1,0))+(IF((L174&lt;N174),1,0))+(IF((L175&lt;N175),1,0))+(IF((P173&lt;R173),1,0))+(IF((P174&lt;R174),1,0))+(IF((P175&lt;R175),1,0))</f>
        <v>6</v>
      </c>
      <c r="AC174" s="213">
        <f>AA174-AB174</f>
        <v>-6</v>
      </c>
      <c r="AD174" s="212">
        <f>SUM(D173:D175,H173:H175,L173:L175,P173:P175)</f>
        <v>59</v>
      </c>
      <c r="AE174" s="212">
        <f>SUM(F173:F175,J173:J175,N173:N175,R173:R175)</f>
        <v>90</v>
      </c>
      <c r="AF174" s="211">
        <f>AD174-AE174</f>
        <v>-31</v>
      </c>
      <c r="AG174" s="427">
        <f>(Y174-Z174)*1000+(AC174)*100+AF174</f>
        <v>-3631</v>
      </c>
      <c r="AH174" s="428"/>
      <c r="AI174" s="40"/>
      <c r="AJ174" s="246" t="s">
        <v>230</v>
      </c>
      <c r="AK174" s="236" t="s">
        <v>76</v>
      </c>
      <c r="AL174" s="607"/>
      <c r="AM174" s="563"/>
      <c r="AN174" s="563"/>
      <c r="AO174" s="457"/>
      <c r="AP174" s="365">
        <v>0</v>
      </c>
      <c r="AQ174" s="357" t="str">
        <f>IF(AP174="","","-")</f>
        <v>-</v>
      </c>
      <c r="AR174" s="366">
        <v>15</v>
      </c>
      <c r="AS174" s="484"/>
      <c r="AT174" s="367">
        <v>0</v>
      </c>
      <c r="AU174" s="357" t="str">
        <f t="shared" si="29"/>
        <v>-</v>
      </c>
      <c r="AV174" s="368">
        <v>15</v>
      </c>
      <c r="AW174" s="484"/>
      <c r="AX174" s="367">
        <v>0</v>
      </c>
      <c r="AY174" s="357" t="str">
        <f t="shared" si="30"/>
        <v>-</v>
      </c>
      <c r="AZ174" s="368">
        <v>15</v>
      </c>
      <c r="BA174" s="487"/>
      <c r="BB174" s="462"/>
      <c r="BC174" s="463"/>
      <c r="BD174" s="463"/>
      <c r="BE174" s="464"/>
      <c r="BF174" s="149"/>
      <c r="BG174" s="216">
        <f>COUNTIF(AL173:BA175,"○")</f>
        <v>0</v>
      </c>
      <c r="BH174" s="212">
        <f>COUNTIF(AL173:BA175,"×")</f>
        <v>3</v>
      </c>
      <c r="BI174" s="215">
        <f>(IF((AL173&gt;AN173),1,0))+(IF((AL174&gt;AN174),1,0))+(IF((AL175&gt;AN175),1,0))+(IF((AP173&gt;AR173),1,0))+(IF((AP174&gt;AR174),1,0))+(IF((AP175&gt;AR175),1,0))+(IF((AT173&gt;AV173),1,0))+(IF((AT174&gt;AV174),1,0))+(IF((AT175&gt;AV175),1,0))+(IF((AX173&gt;AZ173),1,0))+(IF((AX174&gt;AZ174),1,0))+(IF((AX175&gt;AZ175),1,0))</f>
        <v>0</v>
      </c>
      <c r="BJ174" s="214">
        <f>(IF((AL173&lt;AN173),1,0))+(IF((AL174&lt;AN174),1,0))+(IF((AL175&lt;AN175),1,0))+(IF((AP173&lt;AR173),1,0))+(IF((AP174&lt;AR174),1,0))+(IF((AP175&lt;AR175),1,0))+(IF((AT173&lt;AV173),1,0))+(IF((AT174&lt;AV174),1,0))+(IF((AT175&lt;AV175),1,0))+(IF((AX173&lt;AZ173),1,0))+(IF((AX174&lt;AZ174),1,0))+(IF((AX175&lt;AZ175),1,0))</f>
        <v>6</v>
      </c>
      <c r="BK174" s="213">
        <f>BI174-BJ174</f>
        <v>-6</v>
      </c>
      <c r="BL174" s="212">
        <f>SUM(AL173:AL175,AP173:AP175,AT173:AT175,AX173:AX175)</f>
        <v>0</v>
      </c>
      <c r="BM174" s="212">
        <f>SUM(AN173:AN175,AR173:AR175,AV173:AV175,AZ173:AZ175)</f>
        <v>90</v>
      </c>
      <c r="BN174" s="211">
        <f>BL174-BM174</f>
        <v>-90</v>
      </c>
      <c r="BO174" s="427">
        <f>(BG174-BH174)*1000+(BK174)*100+BN174</f>
        <v>-3690</v>
      </c>
      <c r="BP174" s="428"/>
    </row>
    <row r="175" spans="2:68" ht="12" customHeight="1" x14ac:dyDescent="0.15">
      <c r="B175" s="248"/>
      <c r="C175" s="268" t="s">
        <v>101</v>
      </c>
      <c r="D175" s="505"/>
      <c r="E175" s="494"/>
      <c r="F175" s="494"/>
      <c r="G175" s="495"/>
      <c r="H175" s="153"/>
      <c r="I175" s="170" t="str">
        <f>IF(H175="","","-")</f>
        <v/>
      </c>
      <c r="J175" s="184"/>
      <c r="K175" s="439"/>
      <c r="L175" s="153"/>
      <c r="M175" s="185" t="str">
        <f t="shared" si="27"/>
        <v/>
      </c>
      <c r="N175" s="184"/>
      <c r="O175" s="438"/>
      <c r="P175" s="153"/>
      <c r="Q175" s="185" t="str">
        <f t="shared" si="28"/>
        <v/>
      </c>
      <c r="R175" s="184"/>
      <c r="S175" s="429"/>
      <c r="T175" s="97">
        <f>Y174</f>
        <v>0</v>
      </c>
      <c r="U175" s="98" t="s">
        <v>2</v>
      </c>
      <c r="V175" s="98">
        <f>Z174</f>
        <v>3</v>
      </c>
      <c r="W175" s="99" t="s">
        <v>1</v>
      </c>
      <c r="X175" s="149"/>
      <c r="Y175" s="216"/>
      <c r="Z175" s="212"/>
      <c r="AA175" s="216"/>
      <c r="AB175" s="212"/>
      <c r="AC175" s="211"/>
      <c r="AD175" s="212"/>
      <c r="AE175" s="212"/>
      <c r="AF175" s="211"/>
      <c r="AG175" s="151"/>
      <c r="AH175" s="217"/>
      <c r="AI175" s="42"/>
      <c r="AJ175" s="248"/>
      <c r="AK175" s="270" t="s">
        <v>171</v>
      </c>
      <c r="AL175" s="608"/>
      <c r="AM175" s="609"/>
      <c r="AN175" s="609"/>
      <c r="AO175" s="610"/>
      <c r="AP175" s="369"/>
      <c r="AQ175" s="357" t="str">
        <f>IF(AP175="","","-")</f>
        <v/>
      </c>
      <c r="AR175" s="370"/>
      <c r="AS175" s="485"/>
      <c r="AT175" s="369"/>
      <c r="AU175" s="359" t="str">
        <f t="shared" si="29"/>
        <v/>
      </c>
      <c r="AV175" s="370"/>
      <c r="AW175" s="484"/>
      <c r="AX175" s="369"/>
      <c r="AY175" s="359" t="str">
        <f t="shared" si="30"/>
        <v/>
      </c>
      <c r="AZ175" s="370"/>
      <c r="BA175" s="487"/>
      <c r="BB175" s="401">
        <f>BG174</f>
        <v>0</v>
      </c>
      <c r="BC175" s="402" t="s">
        <v>2</v>
      </c>
      <c r="BD175" s="402">
        <f>BH174</f>
        <v>3</v>
      </c>
      <c r="BE175" s="403" t="s">
        <v>1</v>
      </c>
      <c r="BF175" s="149"/>
      <c r="BG175" s="216"/>
      <c r="BH175" s="212"/>
      <c r="BI175" s="216"/>
      <c r="BJ175" s="212"/>
      <c r="BK175" s="211"/>
      <c r="BL175" s="212"/>
      <c r="BM175" s="212"/>
      <c r="BN175" s="211"/>
      <c r="BO175" s="151"/>
      <c r="BP175" s="217"/>
    </row>
    <row r="176" spans="2:68" ht="12" customHeight="1" x14ac:dyDescent="0.15">
      <c r="B176" s="246" t="s">
        <v>306</v>
      </c>
      <c r="C176" s="269" t="s">
        <v>351</v>
      </c>
      <c r="D176" s="172">
        <f>IF(J173="","",J173)</f>
        <v>15</v>
      </c>
      <c r="E176" s="170" t="str">
        <f t="shared" ref="E176:E184" si="31">IF(D176="","","-")</f>
        <v>-</v>
      </c>
      <c r="F176" s="169">
        <f>IF(H173="","",H173)</f>
        <v>9</v>
      </c>
      <c r="G176" s="431" t="str">
        <f>IF(K173="","",IF(K173="○","×",IF(K173="×","○")))</f>
        <v>○</v>
      </c>
      <c r="H176" s="471"/>
      <c r="I176" s="472"/>
      <c r="J176" s="472"/>
      <c r="K176" s="491"/>
      <c r="L176" s="150">
        <v>15</v>
      </c>
      <c r="M176" s="170" t="str">
        <f t="shared" si="27"/>
        <v>-</v>
      </c>
      <c r="N176" s="177">
        <v>10</v>
      </c>
      <c r="O176" s="444" t="str">
        <f>IF(L176&lt;&gt;"",IF(L176&gt;N176,IF(L177&gt;N177,"○",IF(L178&gt;N178,"○","×")),IF(L177&gt;N177,IF(L178&gt;N178,"○","×"),"×")),"")</f>
        <v>○</v>
      </c>
      <c r="P176" s="150">
        <v>10</v>
      </c>
      <c r="Q176" s="170" t="str">
        <f t="shared" si="28"/>
        <v>-</v>
      </c>
      <c r="R176" s="177">
        <v>15</v>
      </c>
      <c r="S176" s="445" t="str">
        <f>IF(P176&lt;&gt;"",IF(P176&gt;R176,IF(P177&gt;R177,"○",IF(P178&gt;R178,"○","×")),IF(P177&gt;R177,IF(P178&gt;R178,"○","×"),"×")),"")</f>
        <v>×</v>
      </c>
      <c r="T176" s="421">
        <f>RANK(AG177,AG174:AG183)</f>
        <v>2</v>
      </c>
      <c r="U176" s="422"/>
      <c r="V176" s="422"/>
      <c r="W176" s="423"/>
      <c r="X176" s="149"/>
      <c r="Y176" s="195"/>
      <c r="Z176" s="194"/>
      <c r="AA176" s="195"/>
      <c r="AB176" s="194"/>
      <c r="AC176" s="218"/>
      <c r="AD176" s="194"/>
      <c r="AE176" s="194"/>
      <c r="AF176" s="218"/>
      <c r="AG176" s="151"/>
      <c r="AH176" s="217"/>
      <c r="AI176" s="40"/>
      <c r="AJ176" s="246" t="s">
        <v>333</v>
      </c>
      <c r="AK176" s="269" t="s">
        <v>236</v>
      </c>
      <c r="AL176" s="172">
        <f>IF(AR173="","",AR173)</f>
        <v>15</v>
      </c>
      <c r="AM176" s="170" t="str">
        <f t="shared" ref="AM176:AM184" si="32">IF(AL176="","","-")</f>
        <v>-</v>
      </c>
      <c r="AN176" s="169">
        <f>IF(AP173="","",AP173)</f>
        <v>0</v>
      </c>
      <c r="AO176" s="431" t="str">
        <f>IF(AS173="","",IF(AS173="○","×",IF(AS173="×","○")))</f>
        <v>○</v>
      </c>
      <c r="AP176" s="471"/>
      <c r="AQ176" s="472"/>
      <c r="AR176" s="472"/>
      <c r="AS176" s="491"/>
      <c r="AT176" s="150">
        <v>15</v>
      </c>
      <c r="AU176" s="170" t="str">
        <f t="shared" si="29"/>
        <v>-</v>
      </c>
      <c r="AV176" s="177">
        <v>9</v>
      </c>
      <c r="AW176" s="444" t="str">
        <f>IF(AT176&lt;&gt;"",IF(AT176&gt;AV176,IF(AT177&gt;AV177,"○",IF(AT178&gt;AV178,"○","×")),IF(AT177&gt;AV177,IF(AT178&gt;AV178,"○","×"),"×")),"")</f>
        <v>○</v>
      </c>
      <c r="AX176" s="150">
        <v>15</v>
      </c>
      <c r="AY176" s="170" t="str">
        <f t="shared" si="30"/>
        <v>-</v>
      </c>
      <c r="AZ176" s="177">
        <v>8</v>
      </c>
      <c r="BA176" s="445" t="str">
        <f>IF(AX176&lt;&gt;"",IF(AX176&gt;AZ176,IF(AX177&gt;AZ177,"○",IF(AX178&gt;AZ178,"○","×")),IF(AX177&gt;AZ177,IF(AX178&gt;AZ178,"○","×"),"×")),"")</f>
        <v>○</v>
      </c>
      <c r="BB176" s="421">
        <f>RANK(BO177,BO174:BO183)</f>
        <v>1</v>
      </c>
      <c r="BC176" s="422"/>
      <c r="BD176" s="422"/>
      <c r="BE176" s="423"/>
      <c r="BF176" s="149"/>
      <c r="BG176" s="195"/>
      <c r="BH176" s="194"/>
      <c r="BI176" s="195"/>
      <c r="BJ176" s="194"/>
      <c r="BK176" s="218"/>
      <c r="BL176" s="194"/>
      <c r="BM176" s="194"/>
      <c r="BN176" s="218"/>
      <c r="BO176" s="151"/>
      <c r="BP176" s="217"/>
    </row>
    <row r="177" spans="2:68" ht="12" customHeight="1" x14ac:dyDescent="0.15">
      <c r="B177" s="246" t="s">
        <v>313</v>
      </c>
      <c r="C177" s="236" t="s">
        <v>351</v>
      </c>
      <c r="D177" s="172">
        <f>IF(J174="","",J174)</f>
        <v>15</v>
      </c>
      <c r="E177" s="170" t="str">
        <f t="shared" si="31"/>
        <v>-</v>
      </c>
      <c r="F177" s="169">
        <f>IF(H174="","",H174)</f>
        <v>12</v>
      </c>
      <c r="G177" s="432" t="str">
        <f>IF(I174="","",I174)</f>
        <v>-</v>
      </c>
      <c r="H177" s="474"/>
      <c r="I177" s="475"/>
      <c r="J177" s="475"/>
      <c r="K177" s="492"/>
      <c r="L177" s="150">
        <v>15</v>
      </c>
      <c r="M177" s="170" t="str">
        <f t="shared" si="27"/>
        <v>-</v>
      </c>
      <c r="N177" s="177">
        <v>10</v>
      </c>
      <c r="O177" s="438"/>
      <c r="P177" s="150">
        <v>12</v>
      </c>
      <c r="Q177" s="170" t="str">
        <f t="shared" si="28"/>
        <v>-</v>
      </c>
      <c r="R177" s="177">
        <v>15</v>
      </c>
      <c r="S177" s="429"/>
      <c r="T177" s="424"/>
      <c r="U177" s="425"/>
      <c r="V177" s="425"/>
      <c r="W177" s="426"/>
      <c r="X177" s="149"/>
      <c r="Y177" s="216">
        <f>COUNTIF(D176:S178,"○")</f>
        <v>2</v>
      </c>
      <c r="Z177" s="212">
        <f>COUNTIF(D176:S178,"×")</f>
        <v>1</v>
      </c>
      <c r="AA177" s="215">
        <f>(IF((D176&gt;F176),1,0))+(IF((D177&gt;F177),1,0))+(IF((D178&gt;F178),1,0))+(IF((H176&gt;J176),1,0))+(IF((H177&gt;J177),1,0))+(IF((H178&gt;J178),1,0))+(IF((L176&gt;N176),1,0))+(IF((L177&gt;N177),1,0))+(IF((L178&gt;N178),1,0))+(IF((P176&gt;R176),1,0))+(IF((P177&gt;R177),1,0))+(IF((P178&gt;R178),1,0))</f>
        <v>4</v>
      </c>
      <c r="AB177" s="214">
        <f>(IF((D176&lt;F176),1,0))+(IF((D177&lt;F177),1,0))+(IF((D178&lt;F178),1,0))+(IF((H176&lt;J176),1,0))+(IF((H177&lt;J177),1,0))+(IF((H178&lt;J178),1,0))+(IF((L176&lt;N176),1,0))+(IF((L177&lt;N177),1,0))+(IF((L178&lt;N178),1,0))+(IF((P176&lt;R176),1,0))+(IF((P177&lt;R177),1,0))+(IF((P178&lt;R178),1,0))</f>
        <v>2</v>
      </c>
      <c r="AC177" s="213">
        <f>AA177-AB177</f>
        <v>2</v>
      </c>
      <c r="AD177" s="212">
        <f>SUM(D176:D178,H176:H178,L176:L178,P176:P178)</f>
        <v>82</v>
      </c>
      <c r="AE177" s="212">
        <f>SUM(F176:F178,J176:J178,N176:N178,R176:R178)</f>
        <v>71</v>
      </c>
      <c r="AF177" s="211">
        <f>AD177-AE177</f>
        <v>11</v>
      </c>
      <c r="AG177" s="427">
        <f>(Y177-Z177)*1000+(AC177)*100+AF177</f>
        <v>1211</v>
      </c>
      <c r="AH177" s="428"/>
      <c r="AI177" s="40"/>
      <c r="AJ177" s="246" t="s">
        <v>332</v>
      </c>
      <c r="AK177" s="236" t="s">
        <v>390</v>
      </c>
      <c r="AL177" s="172">
        <f>IF(AR174="","",AR174)</f>
        <v>15</v>
      </c>
      <c r="AM177" s="170" t="str">
        <f t="shared" si="32"/>
        <v>-</v>
      </c>
      <c r="AN177" s="169">
        <f>IF(AP174="","",AP174)</f>
        <v>0</v>
      </c>
      <c r="AO177" s="432" t="str">
        <f>IF(AQ174="","",AQ174)</f>
        <v>-</v>
      </c>
      <c r="AP177" s="474"/>
      <c r="AQ177" s="475"/>
      <c r="AR177" s="475"/>
      <c r="AS177" s="492"/>
      <c r="AT177" s="150">
        <v>15</v>
      </c>
      <c r="AU177" s="170" t="str">
        <f t="shared" si="29"/>
        <v>-</v>
      </c>
      <c r="AV177" s="177">
        <v>14</v>
      </c>
      <c r="AW177" s="438"/>
      <c r="AX177" s="150">
        <v>15</v>
      </c>
      <c r="AY177" s="170" t="str">
        <f t="shared" si="30"/>
        <v>-</v>
      </c>
      <c r="AZ177" s="177">
        <v>14</v>
      </c>
      <c r="BA177" s="429"/>
      <c r="BB177" s="424"/>
      <c r="BC177" s="425"/>
      <c r="BD177" s="425"/>
      <c r="BE177" s="426"/>
      <c r="BF177" s="149"/>
      <c r="BG177" s="216">
        <f>COUNTIF(AL176:BA178,"○")</f>
        <v>3</v>
      </c>
      <c r="BH177" s="212">
        <f>COUNTIF(AL176:BA178,"×")</f>
        <v>0</v>
      </c>
      <c r="BI177" s="215">
        <f>(IF((AL176&gt;AN176),1,0))+(IF((AL177&gt;AN177),1,0))+(IF((AL178&gt;AN178),1,0))+(IF((AP176&gt;AR176),1,0))+(IF((AP177&gt;AR177),1,0))+(IF((AP178&gt;AR178),1,0))+(IF((AT176&gt;AV176),1,0))+(IF((AT177&gt;AV177),1,0))+(IF((AT178&gt;AV178),1,0))+(IF((AX176&gt;AZ176),1,0))+(IF((AX177&gt;AZ177),1,0))+(IF((AX178&gt;AZ178),1,0))</f>
        <v>6</v>
      </c>
      <c r="BJ177" s="214">
        <f>(IF((AL176&lt;AN176),1,0))+(IF((AL177&lt;AN177),1,0))+(IF((AL178&lt;AN178),1,0))+(IF((AP176&lt;AR176),1,0))+(IF((AP177&lt;AR177),1,0))+(IF((AP178&lt;AR178),1,0))+(IF((AT176&lt;AV176),1,0))+(IF((AT177&lt;AV177),1,0))+(IF((AT178&lt;AV178),1,0))+(IF((AX176&lt;AZ176),1,0))+(IF((AX177&lt;AZ177),1,0))+(IF((AX178&lt;AZ178),1,0))</f>
        <v>0</v>
      </c>
      <c r="BK177" s="213">
        <f>BI177-BJ177</f>
        <v>6</v>
      </c>
      <c r="BL177" s="212">
        <f>SUM(AL176:AL178,AP176:AP178,AT176:AT178,AX176:AX178)</f>
        <v>90</v>
      </c>
      <c r="BM177" s="212">
        <f>SUM(AN176:AN178,AR176:AR178,AV176:AV178,AZ176:AZ178)</f>
        <v>45</v>
      </c>
      <c r="BN177" s="211">
        <f>BL177-BM177</f>
        <v>45</v>
      </c>
      <c r="BO177" s="427">
        <f>(BG177-BH177)*1000+(BK177)*100+BN177</f>
        <v>3645</v>
      </c>
      <c r="BP177" s="428"/>
    </row>
    <row r="178" spans="2:68" ht="12" customHeight="1" x14ac:dyDescent="0.15">
      <c r="B178" s="248"/>
      <c r="C178" s="270" t="s">
        <v>199</v>
      </c>
      <c r="D178" s="187" t="str">
        <f>IF(J175="","",J175)</f>
        <v/>
      </c>
      <c r="E178" s="170" t="str">
        <f t="shared" si="31"/>
        <v/>
      </c>
      <c r="F178" s="186" t="str">
        <f>IF(H175="","",H175)</f>
        <v/>
      </c>
      <c r="G178" s="500" t="str">
        <f>IF(I175="","",I175)</f>
        <v/>
      </c>
      <c r="H178" s="493"/>
      <c r="I178" s="494"/>
      <c r="J178" s="494"/>
      <c r="K178" s="495"/>
      <c r="L178" s="153"/>
      <c r="M178" s="170" t="str">
        <f t="shared" si="27"/>
        <v/>
      </c>
      <c r="N178" s="184"/>
      <c r="O178" s="439"/>
      <c r="P178" s="153"/>
      <c r="Q178" s="185" t="str">
        <f t="shared" si="28"/>
        <v/>
      </c>
      <c r="R178" s="184"/>
      <c r="S178" s="430"/>
      <c r="T178" s="97">
        <f>Y177</f>
        <v>2</v>
      </c>
      <c r="U178" s="98" t="s">
        <v>2</v>
      </c>
      <c r="V178" s="98">
        <f>Z177</f>
        <v>1</v>
      </c>
      <c r="W178" s="99" t="s">
        <v>1</v>
      </c>
      <c r="X178" s="149"/>
      <c r="Y178" s="210"/>
      <c r="Z178" s="209"/>
      <c r="AA178" s="210"/>
      <c r="AB178" s="209"/>
      <c r="AC178" s="208"/>
      <c r="AD178" s="209"/>
      <c r="AE178" s="209"/>
      <c r="AF178" s="208"/>
      <c r="AG178" s="151"/>
      <c r="AH178" s="217"/>
      <c r="AI178" s="42"/>
      <c r="AJ178" s="248"/>
      <c r="AK178" s="270" t="s">
        <v>101</v>
      </c>
      <c r="AL178" s="187" t="str">
        <f>IF(AR175="","",AR175)</f>
        <v/>
      </c>
      <c r="AM178" s="170" t="str">
        <f t="shared" si="32"/>
        <v/>
      </c>
      <c r="AN178" s="186" t="str">
        <f>IF(AP175="","",AP175)</f>
        <v/>
      </c>
      <c r="AO178" s="500" t="str">
        <f>IF(AQ175="","",AQ175)</f>
        <v/>
      </c>
      <c r="AP178" s="493"/>
      <c r="AQ178" s="494"/>
      <c r="AR178" s="494"/>
      <c r="AS178" s="495"/>
      <c r="AT178" s="153"/>
      <c r="AU178" s="170" t="str">
        <f t="shared" si="29"/>
        <v/>
      </c>
      <c r="AV178" s="184"/>
      <c r="AW178" s="439"/>
      <c r="AX178" s="153"/>
      <c r="AY178" s="185" t="str">
        <f t="shared" si="30"/>
        <v/>
      </c>
      <c r="AZ178" s="184"/>
      <c r="BA178" s="430"/>
      <c r="BB178" s="97">
        <f>BG177</f>
        <v>3</v>
      </c>
      <c r="BC178" s="98" t="s">
        <v>2</v>
      </c>
      <c r="BD178" s="98">
        <f>BH177</f>
        <v>0</v>
      </c>
      <c r="BE178" s="99" t="s">
        <v>1</v>
      </c>
      <c r="BF178" s="149"/>
      <c r="BG178" s="210"/>
      <c r="BH178" s="209"/>
      <c r="BI178" s="210"/>
      <c r="BJ178" s="209"/>
      <c r="BK178" s="208"/>
      <c r="BL178" s="209"/>
      <c r="BM178" s="209"/>
      <c r="BN178" s="208"/>
      <c r="BO178" s="151"/>
      <c r="BP178" s="217"/>
    </row>
    <row r="179" spans="2:68" ht="12" customHeight="1" x14ac:dyDescent="0.15">
      <c r="B179" s="250" t="s">
        <v>159</v>
      </c>
      <c r="C179" s="236" t="s">
        <v>352</v>
      </c>
      <c r="D179" s="172">
        <f>IF(N173="","",N173)</f>
        <v>15</v>
      </c>
      <c r="E179" s="174" t="str">
        <f t="shared" si="31"/>
        <v>-</v>
      </c>
      <c r="F179" s="169">
        <f>IF(L173="","",L173)</f>
        <v>8</v>
      </c>
      <c r="G179" s="431" t="str">
        <f>IF(O173="","",IF(O173="○","×",IF(O173="×","○")))</f>
        <v>○</v>
      </c>
      <c r="H179" s="171">
        <f>IF(N176="","",N176)</f>
        <v>10</v>
      </c>
      <c r="I179" s="170" t="str">
        <f t="shared" ref="I179:I184" si="33">IF(H179="","","-")</f>
        <v>-</v>
      </c>
      <c r="J179" s="169">
        <f>IF(L176="","",L176)</f>
        <v>15</v>
      </c>
      <c r="K179" s="431" t="str">
        <f>IF(O176="","",IF(O176="○","×",IF(O176="×","○")))</f>
        <v>×</v>
      </c>
      <c r="L179" s="471"/>
      <c r="M179" s="472"/>
      <c r="N179" s="472"/>
      <c r="O179" s="491"/>
      <c r="P179" s="150">
        <v>15</v>
      </c>
      <c r="Q179" s="170" t="str">
        <f t="shared" si="28"/>
        <v>-</v>
      </c>
      <c r="R179" s="177">
        <v>12</v>
      </c>
      <c r="S179" s="429" t="str">
        <f>IF(P179&lt;&gt;"",IF(P179&gt;R179,IF(P180&gt;R180,"○",IF(P181&gt;R181,"○","×")),IF(P180&gt;R180,IF(P181&gt;R181,"○","×"),"×")),"")</f>
        <v>×</v>
      </c>
      <c r="T179" s="421">
        <f>RANK(AG180,AG174:AG183)</f>
        <v>3</v>
      </c>
      <c r="U179" s="422"/>
      <c r="V179" s="422"/>
      <c r="W179" s="423"/>
      <c r="X179" s="149"/>
      <c r="Y179" s="216"/>
      <c r="Z179" s="212"/>
      <c r="AA179" s="216"/>
      <c r="AB179" s="212"/>
      <c r="AC179" s="211"/>
      <c r="AD179" s="212"/>
      <c r="AE179" s="212"/>
      <c r="AF179" s="211"/>
      <c r="AG179" s="151"/>
      <c r="AH179" s="217"/>
      <c r="AI179" s="40"/>
      <c r="AJ179" s="250" t="s">
        <v>53</v>
      </c>
      <c r="AK179" s="236" t="s">
        <v>356</v>
      </c>
      <c r="AL179" s="172">
        <f>IF(AV173="","",AV173)</f>
        <v>15</v>
      </c>
      <c r="AM179" s="174" t="str">
        <f t="shared" si="32"/>
        <v>-</v>
      </c>
      <c r="AN179" s="169">
        <f>IF(AT173="","",AT173)</f>
        <v>0</v>
      </c>
      <c r="AO179" s="431" t="str">
        <f>IF(AW173="","",IF(AW173="○","×",IF(AW173="×","○")))</f>
        <v>○</v>
      </c>
      <c r="AP179" s="171">
        <f>IF(AV176="","",AV176)</f>
        <v>9</v>
      </c>
      <c r="AQ179" s="170" t="str">
        <f t="shared" ref="AQ179:AQ184" si="34">IF(AP179="","","-")</f>
        <v>-</v>
      </c>
      <c r="AR179" s="169">
        <f>IF(AT176="","",AT176)</f>
        <v>15</v>
      </c>
      <c r="AS179" s="431" t="str">
        <f>IF(AW176="","",IF(AW176="○","×",IF(AW176="×","○")))</f>
        <v>×</v>
      </c>
      <c r="AT179" s="471"/>
      <c r="AU179" s="472"/>
      <c r="AV179" s="472"/>
      <c r="AW179" s="491"/>
      <c r="AX179" s="150">
        <v>15</v>
      </c>
      <c r="AY179" s="170" t="str">
        <f t="shared" si="30"/>
        <v>-</v>
      </c>
      <c r="AZ179" s="177">
        <v>8</v>
      </c>
      <c r="BA179" s="429" t="str">
        <f>IF(AX179&lt;&gt;"",IF(AX179&gt;AZ179,IF(AX180&gt;AZ180,"○",IF(AX181&gt;AZ181,"○","×")),IF(AX180&gt;AZ180,IF(AX181&gt;AZ181,"○","×"),"×")),"")</f>
        <v>○</v>
      </c>
      <c r="BB179" s="421">
        <f>RANK(BO180,BO174:BO183)</f>
        <v>2</v>
      </c>
      <c r="BC179" s="422"/>
      <c r="BD179" s="422"/>
      <c r="BE179" s="423"/>
      <c r="BF179" s="149"/>
      <c r="BG179" s="216"/>
      <c r="BH179" s="212"/>
      <c r="BI179" s="216"/>
      <c r="BJ179" s="212"/>
      <c r="BK179" s="211"/>
      <c r="BL179" s="212"/>
      <c r="BM179" s="212"/>
      <c r="BN179" s="211"/>
      <c r="BO179" s="151"/>
      <c r="BP179" s="217"/>
    </row>
    <row r="180" spans="2:68" ht="12" customHeight="1" x14ac:dyDescent="0.15">
      <c r="B180" s="250" t="s">
        <v>158</v>
      </c>
      <c r="C180" s="236" t="s">
        <v>352</v>
      </c>
      <c r="D180" s="172">
        <f>IF(N174="","",N174)</f>
        <v>15</v>
      </c>
      <c r="E180" s="170" t="str">
        <f t="shared" si="31"/>
        <v>-</v>
      </c>
      <c r="F180" s="169">
        <f>IF(L174="","",L174)</f>
        <v>12</v>
      </c>
      <c r="G180" s="432" t="str">
        <f>IF(I177="","",I177)</f>
        <v/>
      </c>
      <c r="H180" s="171">
        <f>IF(N177="","",N177)</f>
        <v>10</v>
      </c>
      <c r="I180" s="170" t="str">
        <f t="shared" si="33"/>
        <v>-</v>
      </c>
      <c r="J180" s="169">
        <f>IF(L177="","",L177)</f>
        <v>15</v>
      </c>
      <c r="K180" s="432" t="str">
        <f>IF(M177="","",M177)</f>
        <v>-</v>
      </c>
      <c r="L180" s="474"/>
      <c r="M180" s="475"/>
      <c r="N180" s="475"/>
      <c r="O180" s="492"/>
      <c r="P180" s="150">
        <v>8</v>
      </c>
      <c r="Q180" s="170" t="str">
        <f t="shared" si="28"/>
        <v>-</v>
      </c>
      <c r="R180" s="177">
        <v>15</v>
      </c>
      <c r="S180" s="429"/>
      <c r="T180" s="424"/>
      <c r="U180" s="425"/>
      <c r="V180" s="425"/>
      <c r="W180" s="426"/>
      <c r="X180" s="149"/>
      <c r="Y180" s="216">
        <f>COUNTIF(D179:S181,"○")</f>
        <v>1</v>
      </c>
      <c r="Z180" s="212">
        <f>COUNTIF(D179:S181,"×")</f>
        <v>2</v>
      </c>
      <c r="AA180" s="215">
        <f>(IF((D179&gt;F179),1,0))+(IF((D180&gt;F180),1,0))+(IF((D181&gt;F181),1,0))+(IF((H179&gt;J179),1,0))+(IF((H180&gt;J180),1,0))+(IF((H181&gt;J181),1,0))+(IF((L179&gt;N179),1,0))+(IF((L180&gt;N180),1,0))+(IF((L181&gt;N181),1,0))+(IF((P179&gt;R179),1,0))+(IF((P180&gt;R180),1,0))+(IF((P181&gt;R181),1,0))</f>
        <v>3</v>
      </c>
      <c r="AB180" s="214">
        <f>(IF((D179&lt;F179),1,0))+(IF((D180&lt;F180),1,0))+(IF((D181&lt;F181),1,0))+(IF((H179&lt;J179),1,0))+(IF((H180&lt;J180),1,0))+(IF((H181&lt;J181),1,0))+(IF((L179&lt;N179),1,0))+(IF((L180&lt;N180),1,0))+(IF((L181&lt;N181),1,0))+(IF((P179&lt;R179),1,0))+(IF((P180&lt;R180),1,0))+(IF((P181&lt;R181),1,0))</f>
        <v>4</v>
      </c>
      <c r="AC180" s="213">
        <f>AA180-AB180</f>
        <v>-1</v>
      </c>
      <c r="AD180" s="212">
        <f>SUM(D179:D181,H179:H181,L179:L181,P179:P181)</f>
        <v>83</v>
      </c>
      <c r="AE180" s="212">
        <f>SUM(F179:F181,J179:J181,N179:N181,R179:R181)</f>
        <v>92</v>
      </c>
      <c r="AF180" s="211">
        <f>AD180-AE180</f>
        <v>-9</v>
      </c>
      <c r="AG180" s="427">
        <f>(Y180-Z180)*1000+(AC180)*100+AF180</f>
        <v>-1109</v>
      </c>
      <c r="AH180" s="428"/>
      <c r="AI180" s="40"/>
      <c r="AJ180" s="250" t="s">
        <v>52</v>
      </c>
      <c r="AK180" s="236" t="s">
        <v>356</v>
      </c>
      <c r="AL180" s="172">
        <f>IF(AV174="","",AV174)</f>
        <v>15</v>
      </c>
      <c r="AM180" s="170" t="str">
        <f t="shared" si="32"/>
        <v>-</v>
      </c>
      <c r="AN180" s="169">
        <f>IF(AT174="","",AT174)</f>
        <v>0</v>
      </c>
      <c r="AO180" s="432" t="str">
        <f>IF(AQ177="","",AQ177)</f>
        <v/>
      </c>
      <c r="AP180" s="171">
        <f>IF(AV177="","",AV177)</f>
        <v>14</v>
      </c>
      <c r="AQ180" s="170" t="str">
        <f t="shared" si="34"/>
        <v>-</v>
      </c>
      <c r="AR180" s="169">
        <f>IF(AT177="","",AT177)</f>
        <v>15</v>
      </c>
      <c r="AS180" s="432" t="str">
        <f>IF(AU177="","",AU177)</f>
        <v>-</v>
      </c>
      <c r="AT180" s="474"/>
      <c r="AU180" s="475"/>
      <c r="AV180" s="475"/>
      <c r="AW180" s="492"/>
      <c r="AX180" s="150">
        <v>15</v>
      </c>
      <c r="AY180" s="170" t="str">
        <f t="shared" si="30"/>
        <v>-</v>
      </c>
      <c r="AZ180" s="177">
        <v>11</v>
      </c>
      <c r="BA180" s="429"/>
      <c r="BB180" s="424"/>
      <c r="BC180" s="425"/>
      <c r="BD180" s="425"/>
      <c r="BE180" s="426"/>
      <c r="BF180" s="149"/>
      <c r="BG180" s="216">
        <f>COUNTIF(AL179:BA181,"○")</f>
        <v>2</v>
      </c>
      <c r="BH180" s="212">
        <f>COUNTIF(AL179:BA181,"×")</f>
        <v>1</v>
      </c>
      <c r="BI180" s="215">
        <f>(IF((AL179&gt;AN179),1,0))+(IF((AL180&gt;AN180),1,0))+(IF((AL181&gt;AN181),1,0))+(IF((AP179&gt;AR179),1,0))+(IF((AP180&gt;AR180),1,0))+(IF((AP181&gt;AR181),1,0))+(IF((AT179&gt;AV179),1,0))+(IF((AT180&gt;AV180),1,0))+(IF((AT181&gt;AV181),1,0))+(IF((AX179&gt;AZ179),1,0))+(IF((AX180&gt;AZ180),1,0))+(IF((AX181&gt;AZ181),1,0))</f>
        <v>4</v>
      </c>
      <c r="BJ180" s="214">
        <f>(IF((AL179&lt;AN179),1,0))+(IF((AL180&lt;AN180),1,0))+(IF((AL181&lt;AN181),1,0))+(IF((AP179&lt;AR179),1,0))+(IF((AP180&lt;AR180),1,0))+(IF((AP181&lt;AR181),1,0))+(IF((AT179&lt;AV179),1,0))+(IF((AT180&lt;AV180),1,0))+(IF((AT181&lt;AV181),1,0))+(IF((AX179&lt;AZ179),1,0))+(IF((AX180&lt;AZ180),1,0))+(IF((AX181&lt;AZ181),1,0))</f>
        <v>2</v>
      </c>
      <c r="BK180" s="213">
        <f>BI180-BJ180</f>
        <v>2</v>
      </c>
      <c r="BL180" s="212">
        <f>SUM(AL179:AL181,AP179:AP181,AT179:AT181,AX179:AX181)</f>
        <v>83</v>
      </c>
      <c r="BM180" s="212">
        <f>SUM(AN179:AN181,AR179:AR181,AV179:AV181,AZ179:AZ181)</f>
        <v>49</v>
      </c>
      <c r="BN180" s="211">
        <f>BL180-BM180</f>
        <v>34</v>
      </c>
      <c r="BO180" s="427">
        <f>(BG180-BH180)*1000+(BK180)*100+BN180</f>
        <v>1234</v>
      </c>
      <c r="BP180" s="428"/>
    </row>
    <row r="181" spans="2:68" ht="12" customHeight="1" x14ac:dyDescent="0.15">
      <c r="B181" s="248"/>
      <c r="C181" s="270" t="s">
        <v>156</v>
      </c>
      <c r="D181" s="187" t="str">
        <f>IF(N175="","",N175)</f>
        <v/>
      </c>
      <c r="E181" s="185" t="str">
        <f t="shared" si="31"/>
        <v/>
      </c>
      <c r="F181" s="186" t="str">
        <f>IF(L175="","",L175)</f>
        <v/>
      </c>
      <c r="G181" s="500" t="str">
        <f>IF(I178="","",I178)</f>
        <v/>
      </c>
      <c r="H181" s="219" t="str">
        <f>IF(N178="","",N178)</f>
        <v/>
      </c>
      <c r="I181" s="170" t="str">
        <f t="shared" si="33"/>
        <v/>
      </c>
      <c r="J181" s="186" t="str">
        <f>IF(L178="","",L178)</f>
        <v/>
      </c>
      <c r="K181" s="500" t="str">
        <f>IF(M178="","",M178)</f>
        <v/>
      </c>
      <c r="L181" s="493"/>
      <c r="M181" s="494"/>
      <c r="N181" s="494"/>
      <c r="O181" s="495"/>
      <c r="P181" s="153">
        <v>10</v>
      </c>
      <c r="Q181" s="170" t="str">
        <f t="shared" si="28"/>
        <v>-</v>
      </c>
      <c r="R181" s="184">
        <v>15</v>
      </c>
      <c r="S181" s="430"/>
      <c r="T181" s="97">
        <f>Y180</f>
        <v>1</v>
      </c>
      <c r="U181" s="98" t="s">
        <v>2</v>
      </c>
      <c r="V181" s="98">
        <f>Z180</f>
        <v>2</v>
      </c>
      <c r="W181" s="99" t="s">
        <v>1</v>
      </c>
      <c r="X181" s="149"/>
      <c r="Y181" s="216"/>
      <c r="Z181" s="212"/>
      <c r="AA181" s="216"/>
      <c r="AB181" s="212"/>
      <c r="AC181" s="211"/>
      <c r="AD181" s="212"/>
      <c r="AE181" s="212"/>
      <c r="AF181" s="211"/>
      <c r="AG181" s="151"/>
      <c r="AH181" s="217"/>
      <c r="AI181" s="42"/>
      <c r="AJ181" s="248"/>
      <c r="AK181" s="268" t="s">
        <v>106</v>
      </c>
      <c r="AL181" s="187" t="str">
        <f>IF(AV175="","",AV175)</f>
        <v/>
      </c>
      <c r="AM181" s="185" t="str">
        <f t="shared" si="32"/>
        <v/>
      </c>
      <c r="AN181" s="186" t="str">
        <f>IF(AT175="","",AT175)</f>
        <v/>
      </c>
      <c r="AO181" s="500" t="str">
        <f>IF(AQ178="","",AQ178)</f>
        <v/>
      </c>
      <c r="AP181" s="219" t="str">
        <f>IF(AV178="","",AV178)</f>
        <v/>
      </c>
      <c r="AQ181" s="170" t="str">
        <f t="shared" si="34"/>
        <v/>
      </c>
      <c r="AR181" s="186" t="str">
        <f>IF(AT178="","",AT178)</f>
        <v/>
      </c>
      <c r="AS181" s="500" t="str">
        <f>IF(AU178="","",AU178)</f>
        <v/>
      </c>
      <c r="AT181" s="493"/>
      <c r="AU181" s="494"/>
      <c r="AV181" s="494"/>
      <c r="AW181" s="495"/>
      <c r="AX181" s="153"/>
      <c r="AY181" s="170" t="str">
        <f t="shared" si="30"/>
        <v/>
      </c>
      <c r="AZ181" s="184"/>
      <c r="BA181" s="430"/>
      <c r="BB181" s="97">
        <f>BG180</f>
        <v>2</v>
      </c>
      <c r="BC181" s="98" t="s">
        <v>2</v>
      </c>
      <c r="BD181" s="98">
        <f>BH180</f>
        <v>1</v>
      </c>
      <c r="BE181" s="99" t="s">
        <v>1</v>
      </c>
      <c r="BF181" s="149"/>
      <c r="BG181" s="216"/>
      <c r="BH181" s="212"/>
      <c r="BI181" s="216"/>
      <c r="BJ181" s="212"/>
      <c r="BK181" s="211"/>
      <c r="BL181" s="212"/>
      <c r="BM181" s="212"/>
      <c r="BN181" s="211"/>
      <c r="BO181" s="151"/>
      <c r="BP181" s="217"/>
    </row>
    <row r="182" spans="2:68" ht="12" customHeight="1" x14ac:dyDescent="0.15">
      <c r="B182" s="246" t="s">
        <v>413</v>
      </c>
      <c r="C182" s="236" t="s">
        <v>409</v>
      </c>
      <c r="D182" s="172">
        <f>IF(R173="","",R173)</f>
        <v>15</v>
      </c>
      <c r="E182" s="170" t="str">
        <f t="shared" si="31"/>
        <v>-</v>
      </c>
      <c r="F182" s="169">
        <f>IF(P173="","",P173)</f>
        <v>9</v>
      </c>
      <c r="G182" s="431" t="str">
        <f>IF(S173="","",IF(S173="○","×",IF(S173="×","○")))</f>
        <v>○</v>
      </c>
      <c r="H182" s="171">
        <f>IF(R176="","",R176)</f>
        <v>15</v>
      </c>
      <c r="I182" s="174" t="str">
        <f t="shared" si="33"/>
        <v>-</v>
      </c>
      <c r="J182" s="169">
        <f>IF(P176="","",P176)</f>
        <v>10</v>
      </c>
      <c r="K182" s="431" t="str">
        <f>IF(S176="","",IF(S176="○","×",IF(S176="×","○")))</f>
        <v>○</v>
      </c>
      <c r="L182" s="175">
        <f>IF(R179="","",R179)</f>
        <v>12</v>
      </c>
      <c r="M182" s="170" t="str">
        <f>IF(L182="","","-")</f>
        <v>-</v>
      </c>
      <c r="N182" s="173">
        <f>IF(P179="","",P179)</f>
        <v>15</v>
      </c>
      <c r="O182" s="431" t="str">
        <f>IF(S179="","",IF(S179="○","×",IF(S179="×","○")))</f>
        <v>○</v>
      </c>
      <c r="P182" s="471"/>
      <c r="Q182" s="472"/>
      <c r="R182" s="472"/>
      <c r="S182" s="473"/>
      <c r="T182" s="421">
        <f>RANK(AG183,AG174:AG183)</f>
        <v>1</v>
      </c>
      <c r="U182" s="422"/>
      <c r="V182" s="422"/>
      <c r="W182" s="423"/>
      <c r="X182" s="149"/>
      <c r="Y182" s="195"/>
      <c r="Z182" s="194"/>
      <c r="AA182" s="195"/>
      <c r="AB182" s="194"/>
      <c r="AC182" s="218"/>
      <c r="AD182" s="194"/>
      <c r="AE182" s="194"/>
      <c r="AF182" s="218"/>
      <c r="AG182" s="151"/>
      <c r="AH182" s="217"/>
      <c r="AI182" s="40"/>
      <c r="AJ182" s="251" t="s">
        <v>338</v>
      </c>
      <c r="AK182" s="269" t="s">
        <v>340</v>
      </c>
      <c r="AL182" s="172">
        <f>IF(AZ173="","",AZ173)</f>
        <v>15</v>
      </c>
      <c r="AM182" s="170" t="str">
        <f t="shared" si="32"/>
        <v>-</v>
      </c>
      <c r="AN182" s="169">
        <f>IF(AX173="","",AX173)</f>
        <v>0</v>
      </c>
      <c r="AO182" s="431" t="str">
        <f>IF(BA173="","",IF(BA173="○","×",IF(BA173="×","○")))</f>
        <v>○</v>
      </c>
      <c r="AP182" s="171">
        <f>IF(AZ176="","",AZ176)</f>
        <v>8</v>
      </c>
      <c r="AQ182" s="174" t="str">
        <f t="shared" si="34"/>
        <v>-</v>
      </c>
      <c r="AR182" s="169">
        <f>IF(AX176="","",AX176)</f>
        <v>15</v>
      </c>
      <c r="AS182" s="431" t="str">
        <f>IF(BA176="","",IF(BA176="○","×",IF(BA176="×","○")))</f>
        <v>×</v>
      </c>
      <c r="AT182" s="175">
        <f>IF(AZ179="","",AZ179)</f>
        <v>8</v>
      </c>
      <c r="AU182" s="170" t="str">
        <f>IF(AT182="","","-")</f>
        <v>-</v>
      </c>
      <c r="AV182" s="173">
        <f>IF(AX179="","",AX179)</f>
        <v>15</v>
      </c>
      <c r="AW182" s="431" t="str">
        <f>IF(BA179="","",IF(BA179="○","×",IF(BA179="×","○")))</f>
        <v>×</v>
      </c>
      <c r="AX182" s="471"/>
      <c r="AY182" s="472"/>
      <c r="AZ182" s="472"/>
      <c r="BA182" s="473"/>
      <c r="BB182" s="421">
        <f>RANK(BO183,BO174:BO183)</f>
        <v>3</v>
      </c>
      <c r="BC182" s="422"/>
      <c r="BD182" s="422"/>
      <c r="BE182" s="423"/>
      <c r="BF182" s="149"/>
      <c r="BG182" s="195"/>
      <c r="BH182" s="194"/>
      <c r="BI182" s="195"/>
      <c r="BJ182" s="194"/>
      <c r="BK182" s="218"/>
      <c r="BL182" s="194"/>
      <c r="BM182" s="194"/>
      <c r="BN182" s="218"/>
      <c r="BO182" s="151"/>
      <c r="BP182" s="217"/>
    </row>
    <row r="183" spans="2:68" ht="12" customHeight="1" x14ac:dyDescent="0.15">
      <c r="B183" s="246" t="s">
        <v>414</v>
      </c>
      <c r="C183" s="236" t="s">
        <v>415</v>
      </c>
      <c r="D183" s="172">
        <f>IF(R174="","",R174)</f>
        <v>15</v>
      </c>
      <c r="E183" s="170" t="str">
        <f t="shared" si="31"/>
        <v>-</v>
      </c>
      <c r="F183" s="169">
        <f>IF(P174="","",P174)</f>
        <v>9</v>
      </c>
      <c r="G183" s="432" t="str">
        <f>IF(I180="","",I180)</f>
        <v>-</v>
      </c>
      <c r="H183" s="171">
        <f>IF(R177="","",R177)</f>
        <v>15</v>
      </c>
      <c r="I183" s="170" t="str">
        <f t="shared" si="33"/>
        <v>-</v>
      </c>
      <c r="J183" s="169">
        <f>IF(P177="","",P177)</f>
        <v>12</v>
      </c>
      <c r="K183" s="432" t="str">
        <f>IF(M180="","",M180)</f>
        <v/>
      </c>
      <c r="L183" s="171">
        <f>IF(R180="","",R180)</f>
        <v>15</v>
      </c>
      <c r="M183" s="170" t="str">
        <f>IF(L183="","","-")</f>
        <v>-</v>
      </c>
      <c r="N183" s="169">
        <f>IF(P180="","",P180)</f>
        <v>8</v>
      </c>
      <c r="O183" s="432" t="str">
        <f>IF(Q180="","",Q180)</f>
        <v>-</v>
      </c>
      <c r="P183" s="474"/>
      <c r="Q183" s="475"/>
      <c r="R183" s="475"/>
      <c r="S183" s="476"/>
      <c r="T183" s="424"/>
      <c r="U183" s="425"/>
      <c r="V183" s="425"/>
      <c r="W183" s="426"/>
      <c r="X183" s="149"/>
      <c r="Y183" s="216">
        <f>COUNTIF(D182:S184,"○")</f>
        <v>3</v>
      </c>
      <c r="Z183" s="212">
        <f>COUNTIF(D182:S184,"×")</f>
        <v>0</v>
      </c>
      <c r="AA183" s="215">
        <f>(IF((D182&gt;F182),1,0))+(IF((D183&gt;F183),1,0))+(IF((D184&gt;F184),1,0))+(IF((H182&gt;J182),1,0))+(IF((H183&gt;J183),1,0))+(IF((H184&gt;J184),1,0))+(IF((L182&gt;N182),1,0))+(IF((L183&gt;N183),1,0))+(IF((L184&gt;N184),1,0))+(IF((P182&gt;R182),1,0))+(IF((P183&gt;R183),1,0))+(IF((P184&gt;R184),1,0))</f>
        <v>6</v>
      </c>
      <c r="AB183" s="214">
        <f>(IF((D182&lt;F182),1,0))+(IF((D183&lt;F183),1,0))+(IF((D184&lt;F184),1,0))+(IF((H182&lt;J182),1,0))+(IF((H183&lt;J183),1,0))+(IF((H184&lt;J184),1,0))+(IF((L182&lt;N182),1,0))+(IF((L183&lt;N183),1,0))+(IF((L184&lt;N184),1,0))+(IF((P182&lt;R182),1,0))+(IF((P183&lt;R183),1,0))+(IF((P184&lt;R184),1,0))</f>
        <v>1</v>
      </c>
      <c r="AC183" s="213">
        <f>AA183-AB183</f>
        <v>5</v>
      </c>
      <c r="AD183" s="212">
        <f>SUM(D182:D184,H182:H184,L182:L184,P182:P184)</f>
        <v>102</v>
      </c>
      <c r="AE183" s="212">
        <f>SUM(F182:F184,J182:J184,N182:N184,R182:R184)</f>
        <v>73</v>
      </c>
      <c r="AF183" s="211">
        <f>AD183-AE183</f>
        <v>29</v>
      </c>
      <c r="AG183" s="427">
        <f>(Y183-Z183)*1000+(AC183)*100+AF183</f>
        <v>3529</v>
      </c>
      <c r="AH183" s="428"/>
      <c r="AI183" s="40"/>
      <c r="AJ183" s="250" t="s">
        <v>339</v>
      </c>
      <c r="AK183" s="236" t="s">
        <v>340</v>
      </c>
      <c r="AL183" s="172">
        <f>IF(AZ174="","",AZ174)</f>
        <v>15</v>
      </c>
      <c r="AM183" s="170" t="str">
        <f t="shared" si="32"/>
        <v>-</v>
      </c>
      <c r="AN183" s="169">
        <f>IF(AX174="","",AX174)</f>
        <v>0</v>
      </c>
      <c r="AO183" s="432" t="str">
        <f>IF(AQ180="","",AQ180)</f>
        <v>-</v>
      </c>
      <c r="AP183" s="171">
        <f>IF(AZ177="","",AZ177)</f>
        <v>14</v>
      </c>
      <c r="AQ183" s="170" t="str">
        <f t="shared" si="34"/>
        <v>-</v>
      </c>
      <c r="AR183" s="169">
        <f>IF(AX177="","",AX177)</f>
        <v>15</v>
      </c>
      <c r="AS183" s="432" t="str">
        <f>IF(AU180="","",AU180)</f>
        <v/>
      </c>
      <c r="AT183" s="171">
        <f>IF(AZ180="","",AZ180)</f>
        <v>11</v>
      </c>
      <c r="AU183" s="170" t="str">
        <f>IF(AT183="","","-")</f>
        <v>-</v>
      </c>
      <c r="AV183" s="169">
        <f>IF(AX180="","",AX180)</f>
        <v>15</v>
      </c>
      <c r="AW183" s="432" t="str">
        <f>IF(AY180="","",AY180)</f>
        <v>-</v>
      </c>
      <c r="AX183" s="474"/>
      <c r="AY183" s="475"/>
      <c r="AZ183" s="475"/>
      <c r="BA183" s="476"/>
      <c r="BB183" s="424"/>
      <c r="BC183" s="425"/>
      <c r="BD183" s="425"/>
      <c r="BE183" s="426"/>
      <c r="BF183" s="149"/>
      <c r="BG183" s="216">
        <f>COUNTIF(AL182:BA184,"○")</f>
        <v>1</v>
      </c>
      <c r="BH183" s="212">
        <f>COUNTIF(AL182:BA184,"×")</f>
        <v>2</v>
      </c>
      <c r="BI183" s="215">
        <f>(IF((AL182&gt;AN182),1,0))+(IF((AL183&gt;AN183),1,0))+(IF((AL184&gt;AN184),1,0))+(IF((AP182&gt;AR182),1,0))+(IF((AP183&gt;AR183),1,0))+(IF((AP184&gt;AR184),1,0))+(IF((AT182&gt;AV182),1,0))+(IF((AT183&gt;AV183),1,0))+(IF((AT184&gt;AV184),1,0))+(IF((AX182&gt;AZ182),1,0))+(IF((AX183&gt;AZ183),1,0))+(IF((AX184&gt;AZ184),1,0))</f>
        <v>2</v>
      </c>
      <c r="BJ183" s="214">
        <f>(IF((AL182&lt;AN182),1,0))+(IF((AL183&lt;AN183),1,0))+(IF((AL184&lt;AN184),1,0))+(IF((AP182&lt;AR182),1,0))+(IF((AP183&lt;AR183),1,0))+(IF((AP184&lt;AR184),1,0))+(IF((AT182&lt;AV182),1,0))+(IF((AT183&lt;AV183),1,0))+(IF((AT184&lt;AV184),1,0))+(IF((AX182&lt;AZ182),1,0))+(IF((AX183&lt;AZ183),1,0))+(IF((AX184&lt;AZ184),1,0))</f>
        <v>4</v>
      </c>
      <c r="BK183" s="213">
        <f>BI183-BJ183</f>
        <v>-2</v>
      </c>
      <c r="BL183" s="212">
        <f>SUM(AL182:AL184,AP182:AP184,AT182:AT184,AX182:AX184)</f>
        <v>71</v>
      </c>
      <c r="BM183" s="212">
        <f>SUM(AN182:AN184,AR182:AR184,AV182:AV184,AZ182:AZ184)</f>
        <v>60</v>
      </c>
      <c r="BN183" s="211">
        <f>BL183-BM183</f>
        <v>11</v>
      </c>
      <c r="BO183" s="427">
        <f>(BG183-BH183)*1000+(BK183)*100+BN183</f>
        <v>-1189</v>
      </c>
      <c r="BP183" s="428"/>
    </row>
    <row r="184" spans="2:68" ht="12" customHeight="1" thickBot="1" x14ac:dyDescent="0.2">
      <c r="B184" s="253"/>
      <c r="C184" s="245" t="s">
        <v>416</v>
      </c>
      <c r="D184" s="162" t="str">
        <f>IF(R175="","",R175)</f>
        <v/>
      </c>
      <c r="E184" s="160" t="str">
        <f t="shared" si="31"/>
        <v/>
      </c>
      <c r="F184" s="159" t="str">
        <f>IF(P175="","",P175)</f>
        <v/>
      </c>
      <c r="G184" s="433" t="str">
        <f>IF(I181="","",I181)</f>
        <v/>
      </c>
      <c r="H184" s="161" t="str">
        <f>IF(R178="","",R178)</f>
        <v/>
      </c>
      <c r="I184" s="160" t="str">
        <f t="shared" si="33"/>
        <v/>
      </c>
      <c r="J184" s="159" t="str">
        <f>IF(P178="","",P178)</f>
        <v/>
      </c>
      <c r="K184" s="433" t="str">
        <f>IF(M181="","",M181)</f>
        <v/>
      </c>
      <c r="L184" s="161">
        <f>IF(R181="","",R181)</f>
        <v>15</v>
      </c>
      <c r="M184" s="160" t="str">
        <f>IF(L184="","","-")</f>
        <v>-</v>
      </c>
      <c r="N184" s="159">
        <f>IF(P181="","",P181)</f>
        <v>10</v>
      </c>
      <c r="O184" s="433" t="str">
        <f>IF(Q181="","",Q181)</f>
        <v>-</v>
      </c>
      <c r="P184" s="477"/>
      <c r="Q184" s="478"/>
      <c r="R184" s="478"/>
      <c r="S184" s="479"/>
      <c r="T184" s="100">
        <f>Y183</f>
        <v>3</v>
      </c>
      <c r="U184" s="101" t="s">
        <v>2</v>
      </c>
      <c r="V184" s="101">
        <f>Z183</f>
        <v>0</v>
      </c>
      <c r="W184" s="102" t="s">
        <v>1</v>
      </c>
      <c r="X184" s="149"/>
      <c r="Y184" s="210"/>
      <c r="Z184" s="209"/>
      <c r="AA184" s="210"/>
      <c r="AB184" s="209"/>
      <c r="AC184" s="208"/>
      <c r="AD184" s="209"/>
      <c r="AE184" s="209"/>
      <c r="AF184" s="208"/>
      <c r="AG184" s="196"/>
      <c r="AH184" s="207"/>
      <c r="AI184" s="42"/>
      <c r="AJ184" s="253"/>
      <c r="AK184" s="245" t="s">
        <v>341</v>
      </c>
      <c r="AL184" s="162" t="str">
        <f>IF(AZ175="","",AZ175)</f>
        <v/>
      </c>
      <c r="AM184" s="160" t="str">
        <f t="shared" si="32"/>
        <v/>
      </c>
      <c r="AN184" s="159" t="str">
        <f>IF(AX175="","",AX175)</f>
        <v/>
      </c>
      <c r="AO184" s="433" t="str">
        <f>IF(AQ181="","",AQ181)</f>
        <v/>
      </c>
      <c r="AP184" s="161" t="str">
        <f>IF(AZ178="","",AZ178)</f>
        <v/>
      </c>
      <c r="AQ184" s="160" t="str">
        <f t="shared" si="34"/>
        <v/>
      </c>
      <c r="AR184" s="159" t="str">
        <f>IF(AX178="","",AX178)</f>
        <v/>
      </c>
      <c r="AS184" s="433" t="str">
        <f>IF(AU181="","",AU181)</f>
        <v/>
      </c>
      <c r="AT184" s="161" t="str">
        <f>IF(AZ181="","",AZ181)</f>
        <v/>
      </c>
      <c r="AU184" s="160" t="str">
        <f>IF(AT184="","","-")</f>
        <v/>
      </c>
      <c r="AV184" s="159" t="str">
        <f>IF(AX181="","",AX181)</f>
        <v/>
      </c>
      <c r="AW184" s="433" t="str">
        <f>IF(AY181="","",AY181)</f>
        <v/>
      </c>
      <c r="AX184" s="477"/>
      <c r="AY184" s="478"/>
      <c r="AZ184" s="478"/>
      <c r="BA184" s="479"/>
      <c r="BB184" s="100">
        <f>BG183</f>
        <v>1</v>
      </c>
      <c r="BC184" s="101" t="s">
        <v>2</v>
      </c>
      <c r="BD184" s="101">
        <f>BH183</f>
        <v>2</v>
      </c>
      <c r="BE184" s="102" t="s">
        <v>1</v>
      </c>
      <c r="BF184" s="149"/>
      <c r="BG184" s="210"/>
      <c r="BH184" s="209"/>
      <c r="BI184" s="210"/>
      <c r="BJ184" s="209"/>
      <c r="BK184" s="208"/>
      <c r="BL184" s="209"/>
      <c r="BM184" s="209"/>
      <c r="BN184" s="208"/>
      <c r="BO184" s="196"/>
      <c r="BP184" s="207"/>
    </row>
    <row r="185" spans="2:68" ht="10.050000000000001" customHeight="1" thickBot="1" x14ac:dyDescent="0.25">
      <c r="B185" s="75"/>
      <c r="C185" s="68"/>
      <c r="D185" s="70"/>
      <c r="E185" s="69"/>
      <c r="F185" s="70"/>
      <c r="G185" s="70"/>
      <c r="H185" s="72"/>
      <c r="I185" s="71"/>
      <c r="J185" s="72"/>
      <c r="K185" s="72"/>
      <c r="L185" s="72"/>
      <c r="M185" s="71"/>
      <c r="N185" s="72"/>
      <c r="O185" s="72"/>
      <c r="P185" s="72"/>
      <c r="Q185" s="71"/>
      <c r="R185" s="72"/>
      <c r="S185" s="72"/>
      <c r="T185" s="72"/>
      <c r="U185" s="72"/>
      <c r="V185" s="72"/>
      <c r="W185" s="7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14"/>
      <c r="AK185" s="41"/>
      <c r="AL185" s="62"/>
      <c r="AM185" s="43"/>
      <c r="AN185" s="62"/>
      <c r="AO185" s="62"/>
      <c r="AP185" s="62"/>
      <c r="AQ185" s="43"/>
      <c r="AR185" s="62"/>
      <c r="AS185" s="62"/>
      <c r="AT185" s="62"/>
      <c r="AU185" s="43"/>
      <c r="AV185" s="62"/>
      <c r="AW185" s="62"/>
      <c r="AX185" s="62"/>
      <c r="AY185" s="62"/>
      <c r="AZ185" s="62"/>
      <c r="BA185" s="62"/>
      <c r="BB185" s="42"/>
      <c r="BC185" s="42"/>
      <c r="BD185" s="42"/>
      <c r="BE185" s="42"/>
    </row>
    <row r="186" spans="2:68" ht="10.95" customHeight="1" x14ac:dyDescent="0.15">
      <c r="B186" s="537" t="s">
        <v>43</v>
      </c>
      <c r="C186" s="538"/>
      <c r="D186" s="525" t="str">
        <f>B188</f>
        <v>眞鍋頼斗</v>
      </c>
      <c r="E186" s="526"/>
      <c r="F186" s="526"/>
      <c r="G186" s="527"/>
      <c r="H186" s="528" t="str">
        <f>B191</f>
        <v>宮川裕司</v>
      </c>
      <c r="I186" s="526"/>
      <c r="J186" s="526"/>
      <c r="K186" s="527"/>
      <c r="L186" s="528" t="str">
        <f>B194</f>
        <v>永井勝義</v>
      </c>
      <c r="M186" s="526"/>
      <c r="N186" s="526"/>
      <c r="O186" s="527"/>
      <c r="P186" s="528" t="str">
        <f>B197</f>
        <v>野口大輔</v>
      </c>
      <c r="Q186" s="526"/>
      <c r="R186" s="526"/>
      <c r="S186" s="541"/>
      <c r="T186" s="446" t="s">
        <v>4</v>
      </c>
      <c r="U186" s="447"/>
      <c r="V186" s="447"/>
      <c r="W186" s="448"/>
      <c r="X186" s="149"/>
      <c r="Y186" s="449" t="s">
        <v>21</v>
      </c>
      <c r="Z186" s="450"/>
      <c r="AA186" s="449" t="s">
        <v>20</v>
      </c>
      <c r="AB186" s="451"/>
      <c r="AC186" s="450"/>
      <c r="AD186" s="452" t="s">
        <v>19</v>
      </c>
      <c r="AE186" s="453"/>
      <c r="AF186" s="454"/>
      <c r="AG186" s="149"/>
      <c r="AH186" s="149"/>
      <c r="AI186" s="63"/>
      <c r="AJ186" s="537" t="s">
        <v>44</v>
      </c>
      <c r="AK186" s="538"/>
      <c r="AL186" s="525" t="str">
        <f>AJ188</f>
        <v>近藤英樹</v>
      </c>
      <c r="AM186" s="526"/>
      <c r="AN186" s="526"/>
      <c r="AO186" s="527"/>
      <c r="AP186" s="528" t="str">
        <f>AJ191</f>
        <v>森川芳樹</v>
      </c>
      <c r="AQ186" s="526"/>
      <c r="AR186" s="526"/>
      <c r="AS186" s="527"/>
      <c r="AT186" s="528" t="str">
        <f>AJ194</f>
        <v>浜口　徹</v>
      </c>
      <c r="AU186" s="526"/>
      <c r="AV186" s="526"/>
      <c r="AW186" s="527"/>
      <c r="AX186" s="528" t="str">
        <f>AJ197</f>
        <v>細木隆豊</v>
      </c>
      <c r="AY186" s="526"/>
      <c r="AZ186" s="526"/>
      <c r="BA186" s="541"/>
      <c r="BB186" s="446" t="s">
        <v>4</v>
      </c>
      <c r="BC186" s="447"/>
      <c r="BD186" s="447"/>
      <c r="BE186" s="448"/>
      <c r="BF186" s="149"/>
      <c r="BG186" s="449" t="s">
        <v>21</v>
      </c>
      <c r="BH186" s="450"/>
      <c r="BI186" s="449" t="s">
        <v>20</v>
      </c>
      <c r="BJ186" s="451"/>
      <c r="BK186" s="450"/>
      <c r="BL186" s="452" t="s">
        <v>19</v>
      </c>
      <c r="BM186" s="453"/>
      <c r="BN186" s="454"/>
      <c r="BO186" s="149"/>
      <c r="BP186" s="149"/>
    </row>
    <row r="187" spans="2:68" ht="10.95" customHeight="1" thickBot="1" x14ac:dyDescent="0.2">
      <c r="B187" s="580"/>
      <c r="C187" s="581"/>
      <c r="D187" s="506" t="str">
        <f>B189</f>
        <v>續木友葵</v>
      </c>
      <c r="E187" s="507"/>
      <c r="F187" s="507"/>
      <c r="G187" s="508"/>
      <c r="H187" s="509" t="str">
        <f>B192</f>
        <v>森實聖子</v>
      </c>
      <c r="I187" s="507"/>
      <c r="J187" s="507"/>
      <c r="K187" s="508"/>
      <c r="L187" s="509" t="str">
        <f>B195</f>
        <v>石田ユミ</v>
      </c>
      <c r="M187" s="507"/>
      <c r="N187" s="507"/>
      <c r="O187" s="508"/>
      <c r="P187" s="509" t="str">
        <f>B198</f>
        <v>越野真里子</v>
      </c>
      <c r="Q187" s="507"/>
      <c r="R187" s="507"/>
      <c r="S187" s="536"/>
      <c r="T187" s="434" t="s">
        <v>3</v>
      </c>
      <c r="U187" s="435"/>
      <c r="V187" s="435"/>
      <c r="W187" s="436"/>
      <c r="X187" s="149"/>
      <c r="Y187" s="193" t="s">
        <v>18</v>
      </c>
      <c r="Z187" s="192" t="s">
        <v>1</v>
      </c>
      <c r="AA187" s="193" t="s">
        <v>22</v>
      </c>
      <c r="AB187" s="192" t="s">
        <v>17</v>
      </c>
      <c r="AC187" s="191" t="s">
        <v>16</v>
      </c>
      <c r="AD187" s="192" t="s">
        <v>22</v>
      </c>
      <c r="AE187" s="192" t="s">
        <v>17</v>
      </c>
      <c r="AF187" s="191" t="s">
        <v>16</v>
      </c>
      <c r="AG187" s="149"/>
      <c r="AH187" s="149"/>
      <c r="AI187" s="63"/>
      <c r="AJ187" s="580"/>
      <c r="AK187" s="581"/>
      <c r="AL187" s="506" t="str">
        <f>AJ189</f>
        <v>猪川ももか</v>
      </c>
      <c r="AM187" s="507"/>
      <c r="AN187" s="507"/>
      <c r="AO187" s="508"/>
      <c r="AP187" s="509" t="str">
        <f>AJ192</f>
        <v>斎藤陽子</v>
      </c>
      <c r="AQ187" s="507"/>
      <c r="AR187" s="507"/>
      <c r="AS187" s="508"/>
      <c r="AT187" s="509" t="str">
        <f>AJ195</f>
        <v>藤澤久美子</v>
      </c>
      <c r="AU187" s="507"/>
      <c r="AV187" s="507"/>
      <c r="AW187" s="508"/>
      <c r="AX187" s="509" t="str">
        <f>AJ198</f>
        <v>谷岡園子</v>
      </c>
      <c r="AY187" s="507"/>
      <c r="AZ187" s="507"/>
      <c r="BA187" s="536"/>
      <c r="BB187" s="434" t="s">
        <v>3</v>
      </c>
      <c r="BC187" s="435"/>
      <c r="BD187" s="435"/>
      <c r="BE187" s="436"/>
      <c r="BF187" s="149"/>
      <c r="BG187" s="193" t="s">
        <v>18</v>
      </c>
      <c r="BH187" s="192" t="s">
        <v>1</v>
      </c>
      <c r="BI187" s="193" t="s">
        <v>22</v>
      </c>
      <c r="BJ187" s="192" t="s">
        <v>17</v>
      </c>
      <c r="BK187" s="191" t="s">
        <v>16</v>
      </c>
      <c r="BL187" s="192" t="s">
        <v>22</v>
      </c>
      <c r="BM187" s="192" t="s">
        <v>17</v>
      </c>
      <c r="BN187" s="191" t="s">
        <v>16</v>
      </c>
      <c r="BO187" s="149"/>
      <c r="BP187" s="149"/>
    </row>
    <row r="188" spans="2:68" ht="12" customHeight="1" x14ac:dyDescent="0.15">
      <c r="B188" s="246" t="s">
        <v>137</v>
      </c>
      <c r="C188" s="236" t="s">
        <v>136</v>
      </c>
      <c r="D188" s="501"/>
      <c r="E188" s="502"/>
      <c r="F188" s="502"/>
      <c r="G188" s="503"/>
      <c r="H188" s="278">
        <v>14</v>
      </c>
      <c r="I188" s="170" t="str">
        <f>IF(H188="","","-")</f>
        <v>-</v>
      </c>
      <c r="J188" s="177">
        <v>15</v>
      </c>
      <c r="K188" s="437" t="str">
        <f>IF(H188&lt;&gt;"",IF(H188&gt;J188,IF(H189&gt;J189,"○",IF(H190&gt;J190,"○","×")),IF(H189&gt;J189,IF(H190&gt;J190,"○","×"),"×")),"")</f>
        <v>×</v>
      </c>
      <c r="L188" s="150">
        <v>7</v>
      </c>
      <c r="M188" s="190" t="str">
        <f t="shared" ref="M188:M193" si="35">IF(L188="","","-")</f>
        <v>-</v>
      </c>
      <c r="N188" s="189">
        <v>15</v>
      </c>
      <c r="O188" s="437" t="str">
        <f>IF(L188&lt;&gt;"",IF(L188&gt;N188,IF(L189&gt;N189,"○",IF(L190&gt;N190,"○","×")),IF(L189&gt;N189,IF(L190&gt;N190,"○","×"),"×")),"")</f>
        <v>×</v>
      </c>
      <c r="P188" s="220">
        <v>7</v>
      </c>
      <c r="Q188" s="190" t="str">
        <f t="shared" ref="Q188:Q196" si="36">IF(P188="","","-")</f>
        <v>-</v>
      </c>
      <c r="R188" s="177">
        <v>15</v>
      </c>
      <c r="S188" s="440" t="str">
        <f>IF(P188&lt;&gt;"",IF(P188&gt;R188,IF(P189&gt;R189,"○",IF(P190&gt;R190,"○","×")),IF(P189&gt;R189,IF(P190&gt;R190,"○","×"),"×")),"")</f>
        <v>×</v>
      </c>
      <c r="T188" s="441">
        <f>RANK(AG189,AG189:AG198)</f>
        <v>4</v>
      </c>
      <c r="U188" s="442"/>
      <c r="V188" s="442"/>
      <c r="W188" s="443"/>
      <c r="X188" s="149"/>
      <c r="Y188" s="216"/>
      <c r="Z188" s="212"/>
      <c r="AA188" s="195"/>
      <c r="AB188" s="194"/>
      <c r="AC188" s="218"/>
      <c r="AD188" s="212"/>
      <c r="AE188" s="212"/>
      <c r="AF188" s="211"/>
      <c r="AG188" s="149"/>
      <c r="AH188" s="149"/>
      <c r="AI188" s="60"/>
      <c r="AJ188" s="246" t="s">
        <v>125</v>
      </c>
      <c r="AK188" s="236" t="s">
        <v>114</v>
      </c>
      <c r="AL188" s="604"/>
      <c r="AM188" s="605"/>
      <c r="AN188" s="605"/>
      <c r="AO188" s="606"/>
      <c r="AP188" s="361">
        <v>0</v>
      </c>
      <c r="AQ188" s="360" t="str">
        <f>IF(AP188="","","-")</f>
        <v>-</v>
      </c>
      <c r="AR188" s="362">
        <v>15</v>
      </c>
      <c r="AS188" s="483" t="str">
        <f>IF(AP188&lt;&gt;"",IF(AP188&gt;AR188,IF(AP189&gt;AR189,"○",IF(AP190&gt;AR190,"○","×")),IF(AP189&gt;AR189,IF(AP190&gt;AR190,"○","×"),"×")),"")</f>
        <v>×</v>
      </c>
      <c r="AT188" s="363">
        <v>0</v>
      </c>
      <c r="AU188" s="360" t="str">
        <f t="shared" ref="AU188:AU193" si="37">IF(AT188="","","-")</f>
        <v>-</v>
      </c>
      <c r="AV188" s="362">
        <v>15</v>
      </c>
      <c r="AW188" s="483" t="str">
        <f>IF(AT188&lt;&gt;"",IF(AT188&gt;AV188,IF(AT189&gt;AV189,"○",IF(AT190&gt;AV190,"○","×")),IF(AT189&gt;AV189,IF(AT190&gt;AV190,"○","×"),"×")),"")</f>
        <v>×</v>
      </c>
      <c r="AX188" s="363">
        <v>0</v>
      </c>
      <c r="AY188" s="360" t="str">
        <f t="shared" ref="AY188:AY196" si="38">IF(AX188="","","-")</f>
        <v>-</v>
      </c>
      <c r="AZ188" s="362">
        <v>15</v>
      </c>
      <c r="BA188" s="486" t="str">
        <f>IF(AX188&lt;&gt;"",IF(AX188&gt;AZ188,IF(AX189&gt;AZ189,"○",IF(AX190&gt;AZ190,"○","×")),IF(AX189&gt;AZ189,IF(AX190&gt;AZ190,"○","×"),"×")),"")</f>
        <v>×</v>
      </c>
      <c r="BB188" s="488" t="s">
        <v>437</v>
      </c>
      <c r="BC188" s="489"/>
      <c r="BD188" s="489"/>
      <c r="BE188" s="490"/>
      <c r="BF188" s="149"/>
      <c r="BG188" s="216"/>
      <c r="BH188" s="212"/>
      <c r="BI188" s="195"/>
      <c r="BJ188" s="194"/>
      <c r="BK188" s="218"/>
      <c r="BL188" s="212"/>
      <c r="BM188" s="212"/>
      <c r="BN188" s="211"/>
      <c r="BO188" s="149"/>
      <c r="BP188" s="149"/>
    </row>
    <row r="189" spans="2:68" ht="12" customHeight="1" x14ac:dyDescent="0.15">
      <c r="B189" s="246" t="s">
        <v>135</v>
      </c>
      <c r="C189" s="236" t="s">
        <v>355</v>
      </c>
      <c r="D189" s="504"/>
      <c r="E189" s="475"/>
      <c r="F189" s="475"/>
      <c r="G189" s="492"/>
      <c r="H189" s="278">
        <v>2</v>
      </c>
      <c r="I189" s="170" t="str">
        <f>IF(H189="","","-")</f>
        <v>-</v>
      </c>
      <c r="J189" s="188">
        <v>15</v>
      </c>
      <c r="K189" s="438"/>
      <c r="L189" s="150">
        <v>7</v>
      </c>
      <c r="M189" s="170" t="str">
        <f t="shared" si="35"/>
        <v>-</v>
      </c>
      <c r="N189" s="177">
        <v>15</v>
      </c>
      <c r="O189" s="438"/>
      <c r="P189" s="150">
        <v>7</v>
      </c>
      <c r="Q189" s="170" t="str">
        <f t="shared" si="36"/>
        <v>-</v>
      </c>
      <c r="R189" s="177">
        <v>15</v>
      </c>
      <c r="S189" s="429"/>
      <c r="T189" s="424"/>
      <c r="U189" s="425"/>
      <c r="V189" s="425"/>
      <c r="W189" s="426"/>
      <c r="X189" s="149"/>
      <c r="Y189" s="216">
        <f>COUNTIF(D188:S190,"○")</f>
        <v>0</v>
      </c>
      <c r="Z189" s="212">
        <f>COUNTIF(D188:S190,"×")</f>
        <v>3</v>
      </c>
      <c r="AA189" s="215">
        <f>(IF((D188&gt;F188),1,0))+(IF((D189&gt;F189),1,0))+(IF((D190&gt;F190),1,0))+(IF((H188&gt;J188),1,0))+(IF((H189&gt;J189),1,0))+(IF((H190&gt;J190),1,0))+(IF((L188&gt;N188),1,0))+(IF((L189&gt;N189),1,0))+(IF((L190&gt;N190),1,0))+(IF((P188&gt;R188),1,0))+(IF((P189&gt;R189),1,0))+(IF((P190&gt;R190),1,0))</f>
        <v>0</v>
      </c>
      <c r="AB189" s="214">
        <f>(IF((D188&lt;F188),1,0))+(IF((D189&lt;F189),1,0))+(IF((D190&lt;F190),1,0))+(IF((H188&lt;J188),1,0))+(IF((H189&lt;J189),1,0))+(IF((H190&lt;J190),1,0))+(IF((L188&lt;N188),1,0))+(IF((L189&lt;N189),1,0))+(IF((L190&lt;N190),1,0))+(IF((P188&lt;R188),1,0))+(IF((P189&lt;R189),1,0))+(IF((P190&lt;R190),1,0))</f>
        <v>6</v>
      </c>
      <c r="AC189" s="213">
        <f>AA189-AB189</f>
        <v>-6</v>
      </c>
      <c r="AD189" s="212">
        <f>SUM(D188:D190,H188:H190,L188:L190,P188:P190)</f>
        <v>44</v>
      </c>
      <c r="AE189" s="212">
        <f>SUM(F188:F190,J188:J190,N188:N190,R188:R190)</f>
        <v>90</v>
      </c>
      <c r="AF189" s="211">
        <f>AD189-AE189</f>
        <v>-46</v>
      </c>
      <c r="AG189" s="427">
        <f>(Y189-Z189)*1000+(AC189)*100+AF189</f>
        <v>-3646</v>
      </c>
      <c r="AH189" s="428"/>
      <c r="AI189" s="60"/>
      <c r="AJ189" s="246" t="s">
        <v>124</v>
      </c>
      <c r="AK189" s="236" t="s">
        <v>343</v>
      </c>
      <c r="AL189" s="607"/>
      <c r="AM189" s="563"/>
      <c r="AN189" s="563"/>
      <c r="AO189" s="457"/>
      <c r="AP189" s="365">
        <v>0</v>
      </c>
      <c r="AQ189" s="357" t="str">
        <f>IF(AP189="","","-")</f>
        <v>-</v>
      </c>
      <c r="AR189" s="366">
        <v>15</v>
      </c>
      <c r="AS189" s="484"/>
      <c r="AT189" s="367">
        <v>0</v>
      </c>
      <c r="AU189" s="357" t="str">
        <f t="shared" si="37"/>
        <v>-</v>
      </c>
      <c r="AV189" s="368">
        <v>15</v>
      </c>
      <c r="AW189" s="484"/>
      <c r="AX189" s="367">
        <v>0</v>
      </c>
      <c r="AY189" s="357" t="str">
        <f t="shared" si="38"/>
        <v>-</v>
      </c>
      <c r="AZ189" s="368">
        <v>15</v>
      </c>
      <c r="BA189" s="487"/>
      <c r="BB189" s="462"/>
      <c r="BC189" s="463"/>
      <c r="BD189" s="463"/>
      <c r="BE189" s="464"/>
      <c r="BF189" s="149"/>
      <c r="BG189" s="216">
        <f>COUNTIF(AL188:BA190,"○")</f>
        <v>0</v>
      </c>
      <c r="BH189" s="212">
        <f>COUNTIF(AL188:BA190,"×")</f>
        <v>3</v>
      </c>
      <c r="BI189" s="215">
        <f>(IF((AL188&gt;AN188),1,0))+(IF((AL189&gt;AN189),1,0))+(IF((AL190&gt;AN190),1,0))+(IF((AP188&gt;AR188),1,0))+(IF((AP189&gt;AR189),1,0))+(IF((AP190&gt;AR190),1,0))+(IF((AT188&gt;AV188),1,0))+(IF((AT189&gt;AV189),1,0))+(IF((AT190&gt;AV190),1,0))+(IF((AX188&gt;AZ188),1,0))+(IF((AX189&gt;AZ189),1,0))+(IF((AX190&gt;AZ190),1,0))</f>
        <v>0</v>
      </c>
      <c r="BJ189" s="214">
        <f>(IF((AL188&lt;AN188),1,0))+(IF((AL189&lt;AN189),1,0))+(IF((AL190&lt;AN190),1,0))+(IF((AP188&lt;AR188),1,0))+(IF((AP189&lt;AR189),1,0))+(IF((AP190&lt;AR190),1,0))+(IF((AT188&lt;AV188),1,0))+(IF((AT189&lt;AV189),1,0))+(IF((AT190&lt;AV190),1,0))+(IF((AX188&lt;AZ188),1,0))+(IF((AX189&lt;AZ189),1,0))+(IF((AX190&lt;AZ190),1,0))</f>
        <v>6</v>
      </c>
      <c r="BK189" s="213">
        <f>BI189-BJ189</f>
        <v>-6</v>
      </c>
      <c r="BL189" s="212">
        <f>SUM(AL188:AL190,AP188:AP190,AT188:AT190,AX188:AX190)</f>
        <v>0</v>
      </c>
      <c r="BM189" s="212">
        <f>SUM(AN188:AN190,AR188:AR190,AV188:AV190,AZ188:AZ190)</f>
        <v>90</v>
      </c>
      <c r="BN189" s="211">
        <f>BL189-BM189</f>
        <v>-90</v>
      </c>
      <c r="BO189" s="427">
        <f>(BG189-BH189)*1000+(BK189)*100+BN189</f>
        <v>-3690</v>
      </c>
      <c r="BP189" s="428"/>
    </row>
    <row r="190" spans="2:68" ht="12" customHeight="1" x14ac:dyDescent="0.15">
      <c r="B190" s="248"/>
      <c r="C190" s="268" t="s">
        <v>341</v>
      </c>
      <c r="D190" s="505"/>
      <c r="E190" s="494"/>
      <c r="F190" s="494"/>
      <c r="G190" s="495"/>
      <c r="H190" s="153"/>
      <c r="I190" s="170" t="str">
        <f>IF(H190="","","-")</f>
        <v/>
      </c>
      <c r="J190" s="184"/>
      <c r="K190" s="439"/>
      <c r="L190" s="153"/>
      <c r="M190" s="185" t="str">
        <f t="shared" si="35"/>
        <v/>
      </c>
      <c r="N190" s="184"/>
      <c r="O190" s="438"/>
      <c r="P190" s="153"/>
      <c r="Q190" s="185" t="str">
        <f t="shared" si="36"/>
        <v/>
      </c>
      <c r="R190" s="184"/>
      <c r="S190" s="429"/>
      <c r="T190" s="97">
        <f>Y189</f>
        <v>0</v>
      </c>
      <c r="U190" s="98" t="s">
        <v>2</v>
      </c>
      <c r="V190" s="98">
        <f>Z189</f>
        <v>3</v>
      </c>
      <c r="W190" s="99" t="s">
        <v>1</v>
      </c>
      <c r="X190" s="149"/>
      <c r="Y190" s="216"/>
      <c r="Z190" s="212"/>
      <c r="AA190" s="216"/>
      <c r="AB190" s="212"/>
      <c r="AC190" s="211"/>
      <c r="AD190" s="212"/>
      <c r="AE190" s="212"/>
      <c r="AF190" s="211"/>
      <c r="AG190" s="151"/>
      <c r="AH190" s="217"/>
      <c r="AI190" s="42"/>
      <c r="AJ190" s="248"/>
      <c r="AK190" s="238" t="s">
        <v>341</v>
      </c>
      <c r="AL190" s="608"/>
      <c r="AM190" s="609"/>
      <c r="AN190" s="609"/>
      <c r="AO190" s="610"/>
      <c r="AP190" s="369"/>
      <c r="AQ190" s="357" t="str">
        <f>IF(AP190="","","-")</f>
        <v/>
      </c>
      <c r="AR190" s="370"/>
      <c r="AS190" s="485"/>
      <c r="AT190" s="369"/>
      <c r="AU190" s="359" t="str">
        <f t="shared" si="37"/>
        <v/>
      </c>
      <c r="AV190" s="370"/>
      <c r="AW190" s="484"/>
      <c r="AX190" s="369"/>
      <c r="AY190" s="359" t="str">
        <f t="shared" si="38"/>
        <v/>
      </c>
      <c r="AZ190" s="370"/>
      <c r="BA190" s="487"/>
      <c r="BB190" s="401">
        <f>BG189</f>
        <v>0</v>
      </c>
      <c r="BC190" s="402" t="s">
        <v>2</v>
      </c>
      <c r="BD190" s="402">
        <f>BH189</f>
        <v>3</v>
      </c>
      <c r="BE190" s="403" t="s">
        <v>1</v>
      </c>
      <c r="BF190" s="149"/>
      <c r="BG190" s="216"/>
      <c r="BH190" s="212"/>
      <c r="BI190" s="216"/>
      <c r="BJ190" s="212"/>
      <c r="BK190" s="211"/>
      <c r="BL190" s="212"/>
      <c r="BM190" s="212"/>
      <c r="BN190" s="211"/>
      <c r="BO190" s="151"/>
      <c r="BP190" s="217"/>
    </row>
    <row r="191" spans="2:68" ht="12" customHeight="1" x14ac:dyDescent="0.15">
      <c r="B191" s="246" t="s">
        <v>245</v>
      </c>
      <c r="C191" s="269" t="s">
        <v>246</v>
      </c>
      <c r="D191" s="172">
        <f>IF(J188="","",J188)</f>
        <v>15</v>
      </c>
      <c r="E191" s="170" t="str">
        <f t="shared" ref="E191:E199" si="39">IF(D191="","","-")</f>
        <v>-</v>
      </c>
      <c r="F191" s="169">
        <f>IF(H188="","",H188)</f>
        <v>14</v>
      </c>
      <c r="G191" s="431" t="str">
        <f>IF(K188="","",IF(K188="○","×",IF(K188="×","○")))</f>
        <v>○</v>
      </c>
      <c r="H191" s="471"/>
      <c r="I191" s="472"/>
      <c r="J191" s="472"/>
      <c r="K191" s="491"/>
      <c r="L191" s="150">
        <v>15</v>
      </c>
      <c r="M191" s="170" t="str">
        <f t="shared" si="35"/>
        <v>-</v>
      </c>
      <c r="N191" s="177">
        <v>11</v>
      </c>
      <c r="O191" s="444" t="str">
        <f>IF(L191&lt;&gt;"",IF(L191&gt;N191,IF(L192&gt;N192,"○",IF(L193&gt;N193,"○","×")),IF(L192&gt;N192,IF(L193&gt;N193,"○","×"),"×")),"")</f>
        <v>○</v>
      </c>
      <c r="P191" s="150">
        <v>12</v>
      </c>
      <c r="Q191" s="170" t="str">
        <f t="shared" si="36"/>
        <v>-</v>
      </c>
      <c r="R191" s="177">
        <v>15</v>
      </c>
      <c r="S191" s="445" t="str">
        <f>IF(P191&lt;&gt;"",IF(P191&gt;R191,IF(P192&gt;R192,"○",IF(P193&gt;R193,"○","×")),IF(P192&gt;R192,IF(P193&gt;R193,"○","×"),"×")),"")</f>
        <v>×</v>
      </c>
      <c r="T191" s="421">
        <f>RANK(AG192,AG189:AG198)</f>
        <v>2</v>
      </c>
      <c r="U191" s="422"/>
      <c r="V191" s="422"/>
      <c r="W191" s="423"/>
      <c r="X191" s="149"/>
      <c r="Y191" s="195"/>
      <c r="Z191" s="194"/>
      <c r="AA191" s="195"/>
      <c r="AB191" s="194"/>
      <c r="AC191" s="218"/>
      <c r="AD191" s="194"/>
      <c r="AE191" s="194"/>
      <c r="AF191" s="218"/>
      <c r="AG191" s="151"/>
      <c r="AH191" s="217"/>
      <c r="AI191" s="60"/>
      <c r="AJ191" s="251" t="s">
        <v>253</v>
      </c>
      <c r="AK191" s="236" t="s">
        <v>252</v>
      </c>
      <c r="AL191" s="172">
        <f>IF(AR188="","",AR188)</f>
        <v>15</v>
      </c>
      <c r="AM191" s="170" t="str">
        <f t="shared" ref="AM191:AM199" si="40">IF(AL191="","","-")</f>
        <v>-</v>
      </c>
      <c r="AN191" s="169">
        <f>IF(AP188="","",AP188)</f>
        <v>0</v>
      </c>
      <c r="AO191" s="431" t="str">
        <f>IF(AS188="","",IF(AS188="○","×",IF(AS188="×","○")))</f>
        <v>○</v>
      </c>
      <c r="AP191" s="471"/>
      <c r="AQ191" s="472"/>
      <c r="AR191" s="472"/>
      <c r="AS191" s="491"/>
      <c r="AT191" s="150">
        <v>15</v>
      </c>
      <c r="AU191" s="170" t="str">
        <f t="shared" si="37"/>
        <v>-</v>
      </c>
      <c r="AV191" s="177">
        <v>10</v>
      </c>
      <c r="AW191" s="444" t="str">
        <f>IF(AT191&lt;&gt;"",IF(AT191&gt;AV191,IF(AT192&gt;AV192,"○",IF(AT193&gt;AV193,"○","×")),IF(AT192&gt;AV192,IF(AT193&gt;AV193,"○","×"),"×")),"")</f>
        <v>○</v>
      </c>
      <c r="AX191" s="150">
        <v>6</v>
      </c>
      <c r="AY191" s="170" t="str">
        <f t="shared" si="38"/>
        <v>-</v>
      </c>
      <c r="AZ191" s="177">
        <v>15</v>
      </c>
      <c r="BA191" s="445" t="str">
        <f>IF(AX191&lt;&gt;"",IF(AX191&gt;AZ191,IF(AX192&gt;AZ192,"○",IF(AX193&gt;AZ193,"○","×")),IF(AX192&gt;AZ192,IF(AX193&gt;AZ193,"○","×"),"×")),"")</f>
        <v>×</v>
      </c>
      <c r="BB191" s="421">
        <f>RANK(BO192,BO189:BO198)</f>
        <v>2</v>
      </c>
      <c r="BC191" s="422"/>
      <c r="BD191" s="422"/>
      <c r="BE191" s="423"/>
      <c r="BF191" s="149"/>
      <c r="BG191" s="195"/>
      <c r="BH191" s="194"/>
      <c r="BI191" s="195"/>
      <c r="BJ191" s="194"/>
      <c r="BK191" s="218"/>
      <c r="BL191" s="194"/>
      <c r="BM191" s="194"/>
      <c r="BN191" s="218"/>
      <c r="BO191" s="151"/>
      <c r="BP191" s="217"/>
    </row>
    <row r="192" spans="2:68" ht="12" customHeight="1" x14ac:dyDescent="0.15">
      <c r="B192" s="246" t="s">
        <v>244</v>
      </c>
      <c r="C192" s="236" t="s">
        <v>34</v>
      </c>
      <c r="D192" s="172">
        <f>IF(J189="","",J189)</f>
        <v>15</v>
      </c>
      <c r="E192" s="170" t="str">
        <f t="shared" si="39"/>
        <v>-</v>
      </c>
      <c r="F192" s="169">
        <f>IF(H189="","",H189)</f>
        <v>2</v>
      </c>
      <c r="G192" s="432" t="str">
        <f>IF(I189="","",I189)</f>
        <v>-</v>
      </c>
      <c r="H192" s="474"/>
      <c r="I192" s="475"/>
      <c r="J192" s="475"/>
      <c r="K192" s="492"/>
      <c r="L192" s="150">
        <v>15</v>
      </c>
      <c r="M192" s="170" t="str">
        <f t="shared" si="35"/>
        <v>-</v>
      </c>
      <c r="N192" s="177">
        <v>11</v>
      </c>
      <c r="O192" s="438"/>
      <c r="P192" s="150">
        <v>10</v>
      </c>
      <c r="Q192" s="170" t="str">
        <f t="shared" si="36"/>
        <v>-</v>
      </c>
      <c r="R192" s="177">
        <v>15</v>
      </c>
      <c r="S192" s="429"/>
      <c r="T192" s="424"/>
      <c r="U192" s="425"/>
      <c r="V192" s="425"/>
      <c r="W192" s="426"/>
      <c r="X192" s="149"/>
      <c r="Y192" s="216">
        <f>COUNTIF(D191:S193,"○")</f>
        <v>2</v>
      </c>
      <c r="Z192" s="212">
        <f>COUNTIF(D191:S193,"×")</f>
        <v>1</v>
      </c>
      <c r="AA192" s="215">
        <f>(IF((D191&gt;F191),1,0))+(IF((D192&gt;F192),1,0))+(IF((D193&gt;F193),1,0))+(IF((H191&gt;J191),1,0))+(IF((H192&gt;J192),1,0))+(IF((H193&gt;J193),1,0))+(IF((L191&gt;N191),1,0))+(IF((L192&gt;N192),1,0))+(IF((L193&gt;N193),1,0))+(IF((P191&gt;R191),1,0))+(IF((P192&gt;R192),1,0))+(IF((P193&gt;R193),1,0))</f>
        <v>4</v>
      </c>
      <c r="AB192" s="214">
        <f>(IF((D191&lt;F191),1,0))+(IF((D192&lt;F192),1,0))+(IF((D193&lt;F193),1,0))+(IF((H191&lt;J191),1,0))+(IF((H192&lt;J192),1,0))+(IF((H193&lt;J193),1,0))+(IF((L191&lt;N191),1,0))+(IF((L192&lt;N192),1,0))+(IF((L193&lt;N193),1,0))+(IF((P191&lt;R191),1,0))+(IF((P192&lt;R192),1,0))+(IF((P193&lt;R193),1,0))</f>
        <v>2</v>
      </c>
      <c r="AC192" s="213">
        <f>AA192-AB192</f>
        <v>2</v>
      </c>
      <c r="AD192" s="212">
        <f>SUM(D191:D193,H191:H193,L191:L193,P191:P193)</f>
        <v>82</v>
      </c>
      <c r="AE192" s="212">
        <f>SUM(F191:F193,J191:J193,N191:N193,R191:R193)</f>
        <v>68</v>
      </c>
      <c r="AF192" s="211">
        <f>AD192-AE192</f>
        <v>14</v>
      </c>
      <c r="AG192" s="427">
        <f>(Y192-Z192)*1000+(AC192)*100+AF192</f>
        <v>1214</v>
      </c>
      <c r="AH192" s="428"/>
      <c r="AI192" s="60"/>
      <c r="AJ192" s="246" t="s">
        <v>251</v>
      </c>
      <c r="AK192" s="236" t="s">
        <v>247</v>
      </c>
      <c r="AL192" s="172">
        <f>IF(AR189="","",AR189)</f>
        <v>15</v>
      </c>
      <c r="AM192" s="170" t="str">
        <f t="shared" si="40"/>
        <v>-</v>
      </c>
      <c r="AN192" s="169">
        <f>IF(AP189="","",AP189)</f>
        <v>0</v>
      </c>
      <c r="AO192" s="432" t="str">
        <f>IF(AQ189="","",AQ189)</f>
        <v>-</v>
      </c>
      <c r="AP192" s="474"/>
      <c r="AQ192" s="475"/>
      <c r="AR192" s="475"/>
      <c r="AS192" s="492"/>
      <c r="AT192" s="150">
        <v>15</v>
      </c>
      <c r="AU192" s="170" t="str">
        <f t="shared" si="37"/>
        <v>-</v>
      </c>
      <c r="AV192" s="177">
        <v>13</v>
      </c>
      <c r="AW192" s="438"/>
      <c r="AX192" s="150">
        <v>10</v>
      </c>
      <c r="AY192" s="170" t="str">
        <f t="shared" si="38"/>
        <v>-</v>
      </c>
      <c r="AZ192" s="177">
        <v>15</v>
      </c>
      <c r="BA192" s="429"/>
      <c r="BB192" s="424"/>
      <c r="BC192" s="425"/>
      <c r="BD192" s="425"/>
      <c r="BE192" s="426"/>
      <c r="BF192" s="149"/>
      <c r="BG192" s="216">
        <f>COUNTIF(AL191:BA193,"○")</f>
        <v>2</v>
      </c>
      <c r="BH192" s="212">
        <f>COUNTIF(AL191:BA193,"×")</f>
        <v>1</v>
      </c>
      <c r="BI192" s="215">
        <f>(IF((AL191&gt;AN191),1,0))+(IF((AL192&gt;AN192),1,0))+(IF((AL193&gt;AN193),1,0))+(IF((AP191&gt;AR191),1,0))+(IF((AP192&gt;AR192),1,0))+(IF((AP193&gt;AR193),1,0))+(IF((AT191&gt;AV191),1,0))+(IF((AT192&gt;AV192),1,0))+(IF((AT193&gt;AV193),1,0))+(IF((AX191&gt;AZ191),1,0))+(IF((AX192&gt;AZ192),1,0))+(IF((AX193&gt;AZ193),1,0))</f>
        <v>4</v>
      </c>
      <c r="BJ192" s="214">
        <f>(IF((AL191&lt;AN191),1,0))+(IF((AL192&lt;AN192),1,0))+(IF((AL193&lt;AN193),1,0))+(IF((AP191&lt;AR191),1,0))+(IF((AP192&lt;AR192),1,0))+(IF((AP193&lt;AR193),1,0))+(IF((AT191&lt;AV191),1,0))+(IF((AT192&lt;AV192),1,0))+(IF((AT193&lt;AV193),1,0))+(IF((AX191&lt;AZ191),1,0))+(IF((AX192&lt;AZ192),1,0))+(IF((AX193&lt;AZ193),1,0))</f>
        <v>2</v>
      </c>
      <c r="BK192" s="213">
        <f>BI192-BJ192</f>
        <v>2</v>
      </c>
      <c r="BL192" s="212">
        <f>SUM(AL191:AL193,AP191:AP193,AT191:AT193,AX191:AX193)</f>
        <v>76</v>
      </c>
      <c r="BM192" s="212">
        <f>SUM(AN191:AN193,AR191:AR193,AV191:AV193,AZ191:AZ193)</f>
        <v>53</v>
      </c>
      <c r="BN192" s="211">
        <f>BL192-BM192</f>
        <v>23</v>
      </c>
      <c r="BO192" s="427">
        <f>(BG192-BH192)*1000+(BK192)*100+BN192</f>
        <v>1223</v>
      </c>
      <c r="BP192" s="428"/>
    </row>
    <row r="193" spans="2:68" ht="12" customHeight="1" x14ac:dyDescent="0.15">
      <c r="B193" s="248"/>
      <c r="C193" s="270" t="s">
        <v>110</v>
      </c>
      <c r="D193" s="187" t="str">
        <f>IF(J190="","",J190)</f>
        <v/>
      </c>
      <c r="E193" s="170" t="str">
        <f t="shared" si="39"/>
        <v/>
      </c>
      <c r="F193" s="186" t="str">
        <f>IF(H190="","",H190)</f>
        <v/>
      </c>
      <c r="G193" s="500" t="str">
        <f>IF(I190="","",I190)</f>
        <v/>
      </c>
      <c r="H193" s="493"/>
      <c r="I193" s="494"/>
      <c r="J193" s="494"/>
      <c r="K193" s="495"/>
      <c r="L193" s="153"/>
      <c r="M193" s="170" t="str">
        <f t="shared" si="35"/>
        <v/>
      </c>
      <c r="N193" s="184"/>
      <c r="O193" s="439"/>
      <c r="P193" s="153"/>
      <c r="Q193" s="185" t="str">
        <f t="shared" si="36"/>
        <v/>
      </c>
      <c r="R193" s="184"/>
      <c r="S193" s="430"/>
      <c r="T193" s="97">
        <f>Y192</f>
        <v>2</v>
      </c>
      <c r="U193" s="98" t="s">
        <v>2</v>
      </c>
      <c r="V193" s="98">
        <f>Z192</f>
        <v>1</v>
      </c>
      <c r="W193" s="99" t="s">
        <v>1</v>
      </c>
      <c r="X193" s="149"/>
      <c r="Y193" s="210"/>
      <c r="Z193" s="209"/>
      <c r="AA193" s="210"/>
      <c r="AB193" s="209"/>
      <c r="AC193" s="208"/>
      <c r="AD193" s="209"/>
      <c r="AE193" s="209"/>
      <c r="AF193" s="208"/>
      <c r="AG193" s="151"/>
      <c r="AH193" s="217"/>
      <c r="AI193" s="42"/>
      <c r="AJ193" s="248"/>
      <c r="AK193" s="270" t="s">
        <v>171</v>
      </c>
      <c r="AL193" s="187" t="str">
        <f>IF(AR190="","",AR190)</f>
        <v/>
      </c>
      <c r="AM193" s="170" t="str">
        <f t="shared" si="40"/>
        <v/>
      </c>
      <c r="AN193" s="186" t="str">
        <f>IF(AP190="","",AP190)</f>
        <v/>
      </c>
      <c r="AO193" s="500" t="str">
        <f>IF(AQ190="","",AQ190)</f>
        <v/>
      </c>
      <c r="AP193" s="493"/>
      <c r="AQ193" s="494"/>
      <c r="AR193" s="494"/>
      <c r="AS193" s="495"/>
      <c r="AT193" s="153"/>
      <c r="AU193" s="170" t="str">
        <f t="shared" si="37"/>
        <v/>
      </c>
      <c r="AV193" s="184"/>
      <c r="AW193" s="439"/>
      <c r="AX193" s="153"/>
      <c r="AY193" s="185" t="str">
        <f t="shared" si="38"/>
        <v/>
      </c>
      <c r="AZ193" s="184"/>
      <c r="BA193" s="430"/>
      <c r="BB193" s="97">
        <f>BG192</f>
        <v>2</v>
      </c>
      <c r="BC193" s="98" t="s">
        <v>2</v>
      </c>
      <c r="BD193" s="98">
        <f>BH192</f>
        <v>1</v>
      </c>
      <c r="BE193" s="99" t="s">
        <v>1</v>
      </c>
      <c r="BF193" s="149"/>
      <c r="BG193" s="210"/>
      <c r="BH193" s="209"/>
      <c r="BI193" s="210"/>
      <c r="BJ193" s="209"/>
      <c r="BK193" s="208"/>
      <c r="BL193" s="209"/>
      <c r="BM193" s="209"/>
      <c r="BN193" s="208"/>
      <c r="BO193" s="151"/>
      <c r="BP193" s="217"/>
    </row>
    <row r="194" spans="2:68" ht="12" customHeight="1" x14ac:dyDescent="0.15">
      <c r="B194" s="250" t="s">
        <v>102</v>
      </c>
      <c r="C194" s="236" t="s">
        <v>357</v>
      </c>
      <c r="D194" s="172">
        <f>IF(N188="","",N188)</f>
        <v>15</v>
      </c>
      <c r="E194" s="174" t="str">
        <f t="shared" si="39"/>
        <v>-</v>
      </c>
      <c r="F194" s="169">
        <f>IF(L188="","",L188)</f>
        <v>7</v>
      </c>
      <c r="G194" s="431" t="str">
        <f>IF(O188="","",IF(O188="○","×",IF(O188="×","○")))</f>
        <v>○</v>
      </c>
      <c r="H194" s="171">
        <f>IF(N191="","",N191)</f>
        <v>11</v>
      </c>
      <c r="I194" s="170" t="str">
        <f t="shared" ref="I194:I199" si="41">IF(H194="","","-")</f>
        <v>-</v>
      </c>
      <c r="J194" s="169">
        <f>IF(L191="","",L191)</f>
        <v>15</v>
      </c>
      <c r="K194" s="431" t="str">
        <f>IF(O191="","",IF(O191="○","×",IF(O191="×","○")))</f>
        <v>×</v>
      </c>
      <c r="L194" s="471"/>
      <c r="M194" s="472"/>
      <c r="N194" s="472"/>
      <c r="O194" s="491"/>
      <c r="P194" s="150">
        <v>10</v>
      </c>
      <c r="Q194" s="170" t="str">
        <f t="shared" si="36"/>
        <v>-</v>
      </c>
      <c r="R194" s="177">
        <v>15</v>
      </c>
      <c r="S194" s="429" t="str">
        <f>IF(P194&lt;&gt;"",IF(P194&gt;R194,IF(P195&gt;R195,"○",IF(P196&gt;R196,"○","×")),IF(P195&gt;R195,IF(P196&gt;R196,"○","×"),"×")),"")</f>
        <v>○</v>
      </c>
      <c r="T194" s="421">
        <f>RANK(AG195,AG189:AG198)</f>
        <v>3</v>
      </c>
      <c r="U194" s="422"/>
      <c r="V194" s="422"/>
      <c r="W194" s="423"/>
      <c r="X194" s="149"/>
      <c r="Y194" s="216"/>
      <c r="Z194" s="212"/>
      <c r="AA194" s="216"/>
      <c r="AB194" s="212"/>
      <c r="AC194" s="211"/>
      <c r="AD194" s="212"/>
      <c r="AE194" s="212"/>
      <c r="AF194" s="211"/>
      <c r="AG194" s="151"/>
      <c r="AH194" s="217"/>
      <c r="AI194" s="60"/>
      <c r="AJ194" s="250" t="s">
        <v>335</v>
      </c>
      <c r="AK194" s="236" t="s">
        <v>236</v>
      </c>
      <c r="AL194" s="172">
        <f>IF(AV188="","",AV188)</f>
        <v>15</v>
      </c>
      <c r="AM194" s="174" t="str">
        <f t="shared" si="40"/>
        <v>-</v>
      </c>
      <c r="AN194" s="169">
        <f>IF(AT188="","",AT188)</f>
        <v>0</v>
      </c>
      <c r="AO194" s="431" t="str">
        <f>IF(AW188="","",IF(AW188="○","×",IF(AW188="×","○")))</f>
        <v>○</v>
      </c>
      <c r="AP194" s="171">
        <f>IF(AV191="","",AV191)</f>
        <v>10</v>
      </c>
      <c r="AQ194" s="170" t="str">
        <f t="shared" ref="AQ194:AQ199" si="42">IF(AP194="","","-")</f>
        <v>-</v>
      </c>
      <c r="AR194" s="169">
        <f>IF(AT191="","",AT191)</f>
        <v>15</v>
      </c>
      <c r="AS194" s="431" t="str">
        <f>IF(AW191="","",IF(AW191="○","×",IF(AW191="×","○")))</f>
        <v>×</v>
      </c>
      <c r="AT194" s="471"/>
      <c r="AU194" s="472"/>
      <c r="AV194" s="472"/>
      <c r="AW194" s="491"/>
      <c r="AX194" s="150">
        <v>9</v>
      </c>
      <c r="AY194" s="170" t="str">
        <f t="shared" si="38"/>
        <v>-</v>
      </c>
      <c r="AZ194" s="177">
        <v>15</v>
      </c>
      <c r="BA194" s="429" t="str">
        <f>IF(AX194&lt;&gt;"",IF(AX194&gt;AZ194,IF(AX195&gt;AZ195,"○",IF(AX196&gt;AZ196,"○","×")),IF(AX195&gt;AZ195,IF(AX196&gt;AZ196,"○","×"),"×")),"")</f>
        <v>×</v>
      </c>
      <c r="BB194" s="421">
        <f>RANK(BO195,BO189:BO198)</f>
        <v>3</v>
      </c>
      <c r="BC194" s="422"/>
      <c r="BD194" s="422"/>
      <c r="BE194" s="423"/>
      <c r="BF194" s="149"/>
      <c r="BG194" s="216"/>
      <c r="BH194" s="212"/>
      <c r="BI194" s="216"/>
      <c r="BJ194" s="212"/>
      <c r="BK194" s="211"/>
      <c r="BL194" s="212"/>
      <c r="BM194" s="212"/>
      <c r="BN194" s="211"/>
      <c r="BO194" s="151"/>
      <c r="BP194" s="217"/>
    </row>
    <row r="195" spans="2:68" ht="12" customHeight="1" x14ac:dyDescent="0.15">
      <c r="B195" s="250" t="s">
        <v>100</v>
      </c>
      <c r="C195" s="236" t="s">
        <v>357</v>
      </c>
      <c r="D195" s="172">
        <f>IF(N189="","",N189)</f>
        <v>15</v>
      </c>
      <c r="E195" s="170" t="str">
        <f t="shared" si="39"/>
        <v>-</v>
      </c>
      <c r="F195" s="169">
        <f>IF(L189="","",L189)</f>
        <v>7</v>
      </c>
      <c r="G195" s="432" t="str">
        <f>IF(I192="","",I192)</f>
        <v/>
      </c>
      <c r="H195" s="171">
        <f>IF(N192="","",N192)</f>
        <v>11</v>
      </c>
      <c r="I195" s="170" t="str">
        <f t="shared" si="41"/>
        <v>-</v>
      </c>
      <c r="J195" s="169">
        <f>IF(L192="","",L192)</f>
        <v>15</v>
      </c>
      <c r="K195" s="432" t="str">
        <f>IF(M192="","",M192)</f>
        <v>-</v>
      </c>
      <c r="L195" s="474"/>
      <c r="M195" s="475"/>
      <c r="N195" s="475"/>
      <c r="O195" s="492"/>
      <c r="P195" s="150">
        <v>15</v>
      </c>
      <c r="Q195" s="170" t="str">
        <f t="shared" si="36"/>
        <v>-</v>
      </c>
      <c r="R195" s="177">
        <v>9</v>
      </c>
      <c r="S195" s="429"/>
      <c r="T195" s="424"/>
      <c r="U195" s="425"/>
      <c r="V195" s="425"/>
      <c r="W195" s="426"/>
      <c r="X195" s="149"/>
      <c r="Y195" s="216">
        <f>COUNTIF(D194:S196,"○")</f>
        <v>2</v>
      </c>
      <c r="Z195" s="212">
        <f>COUNTIF(D194:S196,"×")</f>
        <v>1</v>
      </c>
      <c r="AA195" s="215">
        <f>(IF((D194&gt;F194),1,0))+(IF((D195&gt;F195),1,0))+(IF((D196&gt;F196),1,0))+(IF((H194&gt;J194),1,0))+(IF((H195&gt;J195),1,0))+(IF((H196&gt;J196),1,0))+(IF((L194&gt;N194),1,0))+(IF((L195&gt;N195),1,0))+(IF((L196&gt;N196),1,0))+(IF((P194&gt;R194),1,0))+(IF((P195&gt;R195),1,0))+(IF((P196&gt;R196),1,0))</f>
        <v>4</v>
      </c>
      <c r="AB195" s="214">
        <f>(IF((D194&lt;F194),1,0))+(IF((D195&lt;F195),1,0))+(IF((D196&lt;F196),1,0))+(IF((H194&lt;J194),1,0))+(IF((H195&lt;J195),1,0))+(IF((H196&lt;J196),1,0))+(IF((L194&lt;N194),1,0))+(IF((L195&lt;N195),1,0))+(IF((L196&lt;N196),1,0))+(IF((P194&lt;R194),1,0))+(IF((P195&lt;R195),1,0))+(IF((P196&lt;R196),1,0))</f>
        <v>3</v>
      </c>
      <c r="AC195" s="213">
        <f>AA195-AB195</f>
        <v>1</v>
      </c>
      <c r="AD195" s="212">
        <f>SUM(D194:D196,H194:H196,L194:L196,P194:P196)</f>
        <v>92</v>
      </c>
      <c r="AE195" s="212">
        <f>SUM(F194:F196,J194:J196,N194:N196,R194:R196)</f>
        <v>76</v>
      </c>
      <c r="AF195" s="211">
        <f>AD195-AE195</f>
        <v>16</v>
      </c>
      <c r="AG195" s="427">
        <f>(Y195-Z195)*1000+(AC195)*100+AF195</f>
        <v>1116</v>
      </c>
      <c r="AH195" s="428"/>
      <c r="AI195" s="60"/>
      <c r="AJ195" s="250" t="s">
        <v>334</v>
      </c>
      <c r="AK195" s="236" t="s">
        <v>71</v>
      </c>
      <c r="AL195" s="172">
        <f>IF(AV189="","",AV189)</f>
        <v>15</v>
      </c>
      <c r="AM195" s="170" t="str">
        <f t="shared" si="40"/>
        <v>-</v>
      </c>
      <c r="AN195" s="169">
        <f>IF(AT189="","",AT189)</f>
        <v>0</v>
      </c>
      <c r="AO195" s="432" t="str">
        <f>IF(AQ192="","",AQ192)</f>
        <v/>
      </c>
      <c r="AP195" s="171">
        <f>IF(AV192="","",AV192)</f>
        <v>13</v>
      </c>
      <c r="AQ195" s="170" t="str">
        <f t="shared" si="42"/>
        <v>-</v>
      </c>
      <c r="AR195" s="169">
        <f>IF(AT192="","",AT192)</f>
        <v>15</v>
      </c>
      <c r="AS195" s="432" t="str">
        <f>IF(AU192="","",AU192)</f>
        <v>-</v>
      </c>
      <c r="AT195" s="474"/>
      <c r="AU195" s="475"/>
      <c r="AV195" s="475"/>
      <c r="AW195" s="492"/>
      <c r="AX195" s="150">
        <v>4</v>
      </c>
      <c r="AY195" s="170" t="str">
        <f t="shared" si="38"/>
        <v>-</v>
      </c>
      <c r="AZ195" s="177">
        <v>15</v>
      </c>
      <c r="BA195" s="429"/>
      <c r="BB195" s="424"/>
      <c r="BC195" s="425"/>
      <c r="BD195" s="425"/>
      <c r="BE195" s="426"/>
      <c r="BF195" s="149"/>
      <c r="BG195" s="216">
        <f>COUNTIF(AL194:BA196,"○")</f>
        <v>1</v>
      </c>
      <c r="BH195" s="212">
        <f>COUNTIF(AL194:BA196,"×")</f>
        <v>2</v>
      </c>
      <c r="BI195" s="215">
        <f>(IF((AL194&gt;AN194),1,0))+(IF((AL195&gt;AN195),1,0))+(IF((AL196&gt;AN196),1,0))+(IF((AP194&gt;AR194),1,0))+(IF((AP195&gt;AR195),1,0))+(IF((AP196&gt;AR196),1,0))+(IF((AT194&gt;AV194),1,0))+(IF((AT195&gt;AV195),1,0))+(IF((AT196&gt;AV196),1,0))+(IF((AX194&gt;AZ194),1,0))+(IF((AX195&gt;AZ195),1,0))+(IF((AX196&gt;AZ196),1,0))</f>
        <v>2</v>
      </c>
      <c r="BJ195" s="214">
        <f>(IF((AL194&lt;AN194),1,0))+(IF((AL195&lt;AN195),1,0))+(IF((AL196&lt;AN196),1,0))+(IF((AP194&lt;AR194),1,0))+(IF((AP195&lt;AR195),1,0))+(IF((AP196&lt;AR196),1,0))+(IF((AT194&lt;AV194),1,0))+(IF((AT195&lt;AV195),1,0))+(IF((AT196&lt;AV196),1,0))+(IF((AX194&lt;AZ194),1,0))+(IF((AX195&lt;AZ195),1,0))+(IF((AX196&lt;AZ196),1,0))</f>
        <v>4</v>
      </c>
      <c r="BK195" s="213">
        <f>BI195-BJ195</f>
        <v>-2</v>
      </c>
      <c r="BL195" s="212">
        <f>SUM(AL194:AL196,AP194:AP196,AT194:AT196,AX194:AX196)</f>
        <v>66</v>
      </c>
      <c r="BM195" s="212">
        <f>SUM(AN194:AN196,AR194:AR196,AV194:AV196,AZ194:AZ196)</f>
        <v>60</v>
      </c>
      <c r="BN195" s="211">
        <f>BL195-BM195</f>
        <v>6</v>
      </c>
      <c r="BO195" s="427">
        <f>(BG195-BH195)*1000+(BK195)*100+BN195</f>
        <v>-1194</v>
      </c>
      <c r="BP195" s="428"/>
    </row>
    <row r="196" spans="2:68" ht="12" customHeight="1" x14ac:dyDescent="0.15">
      <c r="B196" s="248"/>
      <c r="C196" s="270" t="s">
        <v>101</v>
      </c>
      <c r="D196" s="187" t="str">
        <f>IF(N190="","",N190)</f>
        <v/>
      </c>
      <c r="E196" s="185" t="str">
        <f t="shared" si="39"/>
        <v/>
      </c>
      <c r="F196" s="186" t="str">
        <f>IF(L190="","",L190)</f>
        <v/>
      </c>
      <c r="G196" s="500" t="str">
        <f>IF(I193="","",I193)</f>
        <v/>
      </c>
      <c r="H196" s="219" t="str">
        <f>IF(N193="","",N193)</f>
        <v/>
      </c>
      <c r="I196" s="170" t="str">
        <f t="shared" si="41"/>
        <v/>
      </c>
      <c r="J196" s="186" t="str">
        <f>IF(L193="","",L193)</f>
        <v/>
      </c>
      <c r="K196" s="500" t="str">
        <f>IF(M193="","",M193)</f>
        <v/>
      </c>
      <c r="L196" s="493"/>
      <c r="M196" s="494"/>
      <c r="N196" s="494"/>
      <c r="O196" s="495"/>
      <c r="P196" s="153">
        <v>15</v>
      </c>
      <c r="Q196" s="170" t="str">
        <f t="shared" si="36"/>
        <v>-</v>
      </c>
      <c r="R196" s="184">
        <v>8</v>
      </c>
      <c r="S196" s="430"/>
      <c r="T196" s="97">
        <f>Y195</f>
        <v>2</v>
      </c>
      <c r="U196" s="98" t="s">
        <v>2</v>
      </c>
      <c r="V196" s="98">
        <f>Z195</f>
        <v>1</v>
      </c>
      <c r="W196" s="99" t="s">
        <v>1</v>
      </c>
      <c r="X196" s="149"/>
      <c r="Y196" s="216"/>
      <c r="Z196" s="212"/>
      <c r="AA196" s="216"/>
      <c r="AB196" s="212"/>
      <c r="AC196" s="211"/>
      <c r="AD196" s="212"/>
      <c r="AE196" s="212"/>
      <c r="AF196" s="211"/>
      <c r="AG196" s="151"/>
      <c r="AH196" s="217"/>
      <c r="AI196" s="42"/>
      <c r="AJ196" s="248"/>
      <c r="AK196" s="268" t="s">
        <v>101</v>
      </c>
      <c r="AL196" s="187" t="str">
        <f>IF(AV190="","",AV190)</f>
        <v/>
      </c>
      <c r="AM196" s="185" t="str">
        <f t="shared" si="40"/>
        <v/>
      </c>
      <c r="AN196" s="186" t="str">
        <f>IF(AT190="","",AT190)</f>
        <v/>
      </c>
      <c r="AO196" s="500" t="str">
        <f>IF(AQ193="","",AQ193)</f>
        <v/>
      </c>
      <c r="AP196" s="219" t="str">
        <f>IF(AV193="","",AV193)</f>
        <v/>
      </c>
      <c r="AQ196" s="170" t="str">
        <f t="shared" si="42"/>
        <v/>
      </c>
      <c r="AR196" s="186" t="str">
        <f>IF(AT193="","",AT193)</f>
        <v/>
      </c>
      <c r="AS196" s="500" t="str">
        <f>IF(AU193="","",AU193)</f>
        <v/>
      </c>
      <c r="AT196" s="493"/>
      <c r="AU196" s="494"/>
      <c r="AV196" s="494"/>
      <c r="AW196" s="495"/>
      <c r="AX196" s="153"/>
      <c r="AY196" s="170" t="str">
        <f t="shared" si="38"/>
        <v/>
      </c>
      <c r="AZ196" s="184"/>
      <c r="BA196" s="430"/>
      <c r="BB196" s="97">
        <f>BG195</f>
        <v>1</v>
      </c>
      <c r="BC196" s="98" t="s">
        <v>2</v>
      </c>
      <c r="BD196" s="98">
        <f>BH195</f>
        <v>2</v>
      </c>
      <c r="BE196" s="99" t="s">
        <v>1</v>
      </c>
      <c r="BF196" s="149"/>
      <c r="BG196" s="216"/>
      <c r="BH196" s="212"/>
      <c r="BI196" s="216"/>
      <c r="BJ196" s="212"/>
      <c r="BK196" s="211"/>
      <c r="BL196" s="212"/>
      <c r="BM196" s="212"/>
      <c r="BN196" s="211"/>
      <c r="BO196" s="151"/>
      <c r="BP196" s="217"/>
    </row>
    <row r="197" spans="2:68" ht="12" customHeight="1" x14ac:dyDescent="0.15">
      <c r="B197" s="246" t="s">
        <v>185</v>
      </c>
      <c r="C197" s="236" t="s">
        <v>184</v>
      </c>
      <c r="D197" s="172">
        <f>IF(R188="","",R188)</f>
        <v>15</v>
      </c>
      <c r="E197" s="170" t="str">
        <f t="shared" si="39"/>
        <v>-</v>
      </c>
      <c r="F197" s="169">
        <f>IF(P188="","",P188)</f>
        <v>7</v>
      </c>
      <c r="G197" s="431" t="str">
        <f>IF(S188="","",IF(S188="○","×",IF(S188="×","○")))</f>
        <v>○</v>
      </c>
      <c r="H197" s="171">
        <f>IF(R191="","",R191)</f>
        <v>15</v>
      </c>
      <c r="I197" s="174" t="str">
        <f t="shared" si="41"/>
        <v>-</v>
      </c>
      <c r="J197" s="169">
        <f>IF(P191="","",P191)</f>
        <v>12</v>
      </c>
      <c r="K197" s="431" t="str">
        <f>IF(S191="","",IF(S191="○","×",IF(S191="×","○")))</f>
        <v>○</v>
      </c>
      <c r="L197" s="175">
        <f>IF(R194="","",R194)</f>
        <v>15</v>
      </c>
      <c r="M197" s="170" t="str">
        <f>IF(L197="","","-")</f>
        <v>-</v>
      </c>
      <c r="N197" s="173">
        <f>IF(P194="","",P194)</f>
        <v>10</v>
      </c>
      <c r="O197" s="431" t="str">
        <f>IF(S194="","",IF(S194="○","×",IF(S194="×","○")))</f>
        <v>×</v>
      </c>
      <c r="P197" s="471"/>
      <c r="Q197" s="472"/>
      <c r="R197" s="472"/>
      <c r="S197" s="473"/>
      <c r="T197" s="421">
        <f>RANK(AG198,AG189:AG198)</f>
        <v>1</v>
      </c>
      <c r="U197" s="422"/>
      <c r="V197" s="422"/>
      <c r="W197" s="423"/>
      <c r="X197" s="149"/>
      <c r="Y197" s="195"/>
      <c r="Z197" s="194"/>
      <c r="AA197" s="195"/>
      <c r="AB197" s="194"/>
      <c r="AC197" s="218"/>
      <c r="AD197" s="194"/>
      <c r="AE197" s="194"/>
      <c r="AF197" s="218"/>
      <c r="AG197" s="151"/>
      <c r="AH197" s="217"/>
      <c r="AI197" s="60"/>
      <c r="AJ197" s="251" t="s">
        <v>407</v>
      </c>
      <c r="AK197" s="269" t="s">
        <v>409</v>
      </c>
      <c r="AL197" s="172">
        <f>IF(AZ188="","",AZ188)</f>
        <v>15</v>
      </c>
      <c r="AM197" s="170" t="str">
        <f t="shared" si="40"/>
        <v>-</v>
      </c>
      <c r="AN197" s="169">
        <f>IF(AX188="","",AX188)</f>
        <v>0</v>
      </c>
      <c r="AO197" s="431" t="str">
        <f>IF(BA188="","",IF(BA188="○","×",IF(BA188="×","○")))</f>
        <v>○</v>
      </c>
      <c r="AP197" s="171">
        <f>IF(AZ191="","",AZ191)</f>
        <v>15</v>
      </c>
      <c r="AQ197" s="174" t="str">
        <f t="shared" si="42"/>
        <v>-</v>
      </c>
      <c r="AR197" s="169">
        <f>IF(AX191="","",AX191)</f>
        <v>6</v>
      </c>
      <c r="AS197" s="431" t="str">
        <f>IF(BA191="","",IF(BA191="○","×",IF(BA191="×","○")))</f>
        <v>○</v>
      </c>
      <c r="AT197" s="175">
        <f>IF(AZ194="","",AZ194)</f>
        <v>15</v>
      </c>
      <c r="AU197" s="170" t="str">
        <f>IF(AT197="","","-")</f>
        <v>-</v>
      </c>
      <c r="AV197" s="173">
        <f>IF(AX194="","",AX194)</f>
        <v>9</v>
      </c>
      <c r="AW197" s="431" t="str">
        <f>IF(BA194="","",IF(BA194="○","×",IF(BA194="×","○")))</f>
        <v>○</v>
      </c>
      <c r="AX197" s="471"/>
      <c r="AY197" s="472"/>
      <c r="AZ197" s="472"/>
      <c r="BA197" s="473"/>
      <c r="BB197" s="421">
        <f>RANK(BO198,BO189:BO198)</f>
        <v>1</v>
      </c>
      <c r="BC197" s="422"/>
      <c r="BD197" s="422"/>
      <c r="BE197" s="423"/>
      <c r="BF197" s="149"/>
      <c r="BG197" s="195"/>
      <c r="BH197" s="194"/>
      <c r="BI197" s="195"/>
      <c r="BJ197" s="194"/>
      <c r="BK197" s="218"/>
      <c r="BL197" s="194"/>
      <c r="BM197" s="194"/>
      <c r="BN197" s="218"/>
      <c r="BO197" s="151"/>
      <c r="BP197" s="217"/>
    </row>
    <row r="198" spans="2:68" ht="12" customHeight="1" x14ac:dyDescent="0.15">
      <c r="B198" s="246" t="s">
        <v>183</v>
      </c>
      <c r="C198" s="236" t="s">
        <v>65</v>
      </c>
      <c r="D198" s="172">
        <f>IF(R189="","",R189)</f>
        <v>15</v>
      </c>
      <c r="E198" s="170" t="str">
        <f t="shared" si="39"/>
        <v>-</v>
      </c>
      <c r="F198" s="169">
        <f>IF(P189="","",P189)</f>
        <v>7</v>
      </c>
      <c r="G198" s="432" t="str">
        <f>IF(I195="","",I195)</f>
        <v>-</v>
      </c>
      <c r="H198" s="171">
        <f>IF(R192="","",R192)</f>
        <v>15</v>
      </c>
      <c r="I198" s="170" t="str">
        <f t="shared" si="41"/>
        <v>-</v>
      </c>
      <c r="J198" s="169">
        <f>IF(P192="","",P192)</f>
        <v>10</v>
      </c>
      <c r="K198" s="432" t="str">
        <f>IF(M195="","",M195)</f>
        <v/>
      </c>
      <c r="L198" s="171">
        <f>IF(R195="","",R195)</f>
        <v>9</v>
      </c>
      <c r="M198" s="170" t="str">
        <f>IF(L198="","","-")</f>
        <v>-</v>
      </c>
      <c r="N198" s="169">
        <f>IF(P195="","",P195)</f>
        <v>15</v>
      </c>
      <c r="O198" s="432" t="str">
        <f>IF(Q195="","",Q195)</f>
        <v>-</v>
      </c>
      <c r="P198" s="474"/>
      <c r="Q198" s="475"/>
      <c r="R198" s="475"/>
      <c r="S198" s="476"/>
      <c r="T198" s="424"/>
      <c r="U198" s="425"/>
      <c r="V198" s="425"/>
      <c r="W198" s="426"/>
      <c r="X198" s="149"/>
      <c r="Y198" s="216">
        <f>COUNTIF(D197:S199,"○")</f>
        <v>2</v>
      </c>
      <c r="Z198" s="212">
        <f>COUNTIF(D197:S199,"×")</f>
        <v>1</v>
      </c>
      <c r="AA198" s="215">
        <f>(IF((D197&gt;F197),1,0))+(IF((D198&gt;F198),1,0))+(IF((D199&gt;F199),1,0))+(IF((H197&gt;J197),1,0))+(IF((H198&gt;J198),1,0))+(IF((H199&gt;J199),1,0))+(IF((L197&gt;N197),1,0))+(IF((L198&gt;N198),1,0))+(IF((L199&gt;N199),1,0))+(IF((P197&gt;R197),1,0))+(IF((P198&gt;R198),1,0))+(IF((P199&gt;R199),1,0))</f>
        <v>5</v>
      </c>
      <c r="AB198" s="214">
        <f>(IF((D197&lt;F197),1,0))+(IF((D198&lt;F198),1,0))+(IF((D199&lt;F199),1,0))+(IF((H197&lt;J197),1,0))+(IF((H198&lt;J198),1,0))+(IF((H199&lt;J199),1,0))+(IF((L197&lt;N197),1,0))+(IF((L198&lt;N198),1,0))+(IF((L199&lt;N199),1,0))+(IF((P197&lt;R197),1,0))+(IF((P198&lt;R198),1,0))+(IF((P199&lt;R199),1,0))</f>
        <v>2</v>
      </c>
      <c r="AC198" s="213">
        <f>AA198-AB198</f>
        <v>3</v>
      </c>
      <c r="AD198" s="212">
        <f>SUM(D197:D199,H197:H199,L197:L199,P197:P199)</f>
        <v>92</v>
      </c>
      <c r="AE198" s="212">
        <f>SUM(F197:F199,J197:J199,N197:N199,R197:R199)</f>
        <v>76</v>
      </c>
      <c r="AF198" s="211">
        <f>AD198-AE198</f>
        <v>16</v>
      </c>
      <c r="AG198" s="427">
        <f>(Y198-Z198)*1000+(AC198)*100+AF198</f>
        <v>1316</v>
      </c>
      <c r="AH198" s="428"/>
      <c r="AI198" s="60"/>
      <c r="AJ198" s="250" t="s">
        <v>408</v>
      </c>
      <c r="AK198" s="236" t="s">
        <v>409</v>
      </c>
      <c r="AL198" s="172">
        <f>IF(AZ189="","",AZ189)</f>
        <v>15</v>
      </c>
      <c r="AM198" s="170" t="str">
        <f t="shared" si="40"/>
        <v>-</v>
      </c>
      <c r="AN198" s="169">
        <f>IF(AX189="","",AX189)</f>
        <v>0</v>
      </c>
      <c r="AO198" s="432" t="str">
        <f>IF(AQ195="","",AQ195)</f>
        <v>-</v>
      </c>
      <c r="AP198" s="171">
        <f>IF(AZ192="","",AZ192)</f>
        <v>15</v>
      </c>
      <c r="AQ198" s="170" t="str">
        <f t="shared" si="42"/>
        <v>-</v>
      </c>
      <c r="AR198" s="169">
        <f>IF(AX192="","",AX192)</f>
        <v>10</v>
      </c>
      <c r="AS198" s="432" t="str">
        <f>IF(AU195="","",AU195)</f>
        <v/>
      </c>
      <c r="AT198" s="171">
        <f>IF(AZ195="","",AZ195)</f>
        <v>15</v>
      </c>
      <c r="AU198" s="170" t="str">
        <f>IF(AT198="","","-")</f>
        <v>-</v>
      </c>
      <c r="AV198" s="169">
        <f>IF(AX195="","",AX195)</f>
        <v>4</v>
      </c>
      <c r="AW198" s="432" t="str">
        <f>IF(AY195="","",AY195)</f>
        <v>-</v>
      </c>
      <c r="AX198" s="474"/>
      <c r="AY198" s="475"/>
      <c r="AZ198" s="475"/>
      <c r="BA198" s="476"/>
      <c r="BB198" s="424"/>
      <c r="BC198" s="425"/>
      <c r="BD198" s="425"/>
      <c r="BE198" s="426"/>
      <c r="BF198" s="149"/>
      <c r="BG198" s="216">
        <f>COUNTIF(AL197:BA199,"○")</f>
        <v>3</v>
      </c>
      <c r="BH198" s="212">
        <f>COUNTIF(AL197:BA199,"×")</f>
        <v>0</v>
      </c>
      <c r="BI198" s="215">
        <f>(IF((AL197&gt;AN197),1,0))+(IF((AL198&gt;AN198),1,0))+(IF((AL199&gt;AN199),1,0))+(IF((AP197&gt;AR197),1,0))+(IF((AP198&gt;AR198),1,0))+(IF((AP199&gt;AR199),1,0))+(IF((AT197&gt;AV197),1,0))+(IF((AT198&gt;AV198),1,0))+(IF((AT199&gt;AV199),1,0))+(IF((AX197&gt;AZ197),1,0))+(IF((AX198&gt;AZ198),1,0))+(IF((AX199&gt;AZ199),1,0))</f>
        <v>6</v>
      </c>
      <c r="BJ198" s="214">
        <f>(IF((AL197&lt;AN197),1,0))+(IF((AL198&lt;AN198),1,0))+(IF((AL199&lt;AN199),1,0))+(IF((AP197&lt;AR197),1,0))+(IF((AP198&lt;AR198),1,0))+(IF((AP199&lt;AR199),1,0))+(IF((AT197&lt;AV197),1,0))+(IF((AT198&lt;AV198),1,0))+(IF((AT199&lt;AV199),1,0))+(IF((AX197&lt;AZ197),1,0))+(IF((AX198&lt;AZ198),1,0))+(IF((AX199&lt;AZ199),1,0))</f>
        <v>0</v>
      </c>
      <c r="BK198" s="213">
        <f>BI198-BJ198</f>
        <v>6</v>
      </c>
      <c r="BL198" s="212">
        <f>SUM(AL197:AL199,AP197:AP199,AT197:AT199,AX197:AX199)</f>
        <v>90</v>
      </c>
      <c r="BM198" s="212">
        <f>SUM(AN197:AN199,AR197:AR199,AV197:AV199,AZ197:AZ199)</f>
        <v>29</v>
      </c>
      <c r="BN198" s="211">
        <f>BL198-BM198</f>
        <v>61</v>
      </c>
      <c r="BO198" s="427">
        <f>(BG198-BH198)*1000+(BK198)*100+BN198</f>
        <v>3661</v>
      </c>
      <c r="BP198" s="428"/>
    </row>
    <row r="199" spans="2:68" ht="12" customHeight="1" thickBot="1" x14ac:dyDescent="0.2">
      <c r="B199" s="253"/>
      <c r="C199" s="245" t="s">
        <v>171</v>
      </c>
      <c r="D199" s="162" t="str">
        <f>IF(R190="","",R190)</f>
        <v/>
      </c>
      <c r="E199" s="160" t="str">
        <f t="shared" si="39"/>
        <v/>
      </c>
      <c r="F199" s="159" t="str">
        <f>IF(P190="","",P190)</f>
        <v/>
      </c>
      <c r="G199" s="433" t="str">
        <f>IF(I196="","",I196)</f>
        <v/>
      </c>
      <c r="H199" s="161" t="str">
        <f>IF(R193="","",R193)</f>
        <v/>
      </c>
      <c r="I199" s="160" t="str">
        <f t="shared" si="41"/>
        <v/>
      </c>
      <c r="J199" s="159" t="str">
        <f>IF(P193="","",P193)</f>
        <v/>
      </c>
      <c r="K199" s="433" t="str">
        <f>IF(M196="","",M196)</f>
        <v/>
      </c>
      <c r="L199" s="161">
        <f>IF(R196="","",R196)</f>
        <v>8</v>
      </c>
      <c r="M199" s="160" t="str">
        <f>IF(L199="","","-")</f>
        <v>-</v>
      </c>
      <c r="N199" s="159">
        <f>IF(P196="","",P196)</f>
        <v>15</v>
      </c>
      <c r="O199" s="433" t="str">
        <f>IF(Q196="","",Q196)</f>
        <v>-</v>
      </c>
      <c r="P199" s="477"/>
      <c r="Q199" s="478"/>
      <c r="R199" s="478"/>
      <c r="S199" s="479"/>
      <c r="T199" s="3">
        <f>Y198</f>
        <v>2</v>
      </c>
      <c r="U199" s="2" t="s">
        <v>2</v>
      </c>
      <c r="V199" s="2">
        <f>Z198</f>
        <v>1</v>
      </c>
      <c r="W199" s="1" t="s">
        <v>1</v>
      </c>
      <c r="X199" s="149"/>
      <c r="Y199" s="210"/>
      <c r="Z199" s="209"/>
      <c r="AA199" s="210"/>
      <c r="AB199" s="209"/>
      <c r="AC199" s="208"/>
      <c r="AD199" s="209"/>
      <c r="AE199" s="209"/>
      <c r="AF199" s="208"/>
      <c r="AG199" s="196"/>
      <c r="AH199" s="207"/>
      <c r="AI199" s="42"/>
      <c r="AJ199" s="253"/>
      <c r="AK199" s="245" t="s">
        <v>416</v>
      </c>
      <c r="AL199" s="162" t="str">
        <f>IF(AZ190="","",AZ190)</f>
        <v/>
      </c>
      <c r="AM199" s="160" t="str">
        <f t="shared" si="40"/>
        <v/>
      </c>
      <c r="AN199" s="159" t="str">
        <f>IF(AX190="","",AX190)</f>
        <v/>
      </c>
      <c r="AO199" s="433" t="str">
        <f>IF(AQ196="","",AQ196)</f>
        <v/>
      </c>
      <c r="AP199" s="161" t="str">
        <f>IF(AZ193="","",AZ193)</f>
        <v/>
      </c>
      <c r="AQ199" s="160" t="str">
        <f t="shared" si="42"/>
        <v/>
      </c>
      <c r="AR199" s="159" t="str">
        <f>IF(AX193="","",AX193)</f>
        <v/>
      </c>
      <c r="AS199" s="433" t="str">
        <f>IF(AU196="","",AU196)</f>
        <v/>
      </c>
      <c r="AT199" s="161" t="str">
        <f>IF(AZ196="","",AZ196)</f>
        <v/>
      </c>
      <c r="AU199" s="160" t="str">
        <f>IF(AT199="","","-")</f>
        <v/>
      </c>
      <c r="AV199" s="159" t="str">
        <f>IF(AX196="","",AX196)</f>
        <v/>
      </c>
      <c r="AW199" s="433" t="str">
        <f>IF(AY196="","",AY196)</f>
        <v/>
      </c>
      <c r="AX199" s="477"/>
      <c r="AY199" s="478"/>
      <c r="AZ199" s="478"/>
      <c r="BA199" s="479"/>
      <c r="BB199" s="3">
        <f>BG198</f>
        <v>3</v>
      </c>
      <c r="BC199" s="2" t="s">
        <v>2</v>
      </c>
      <c r="BD199" s="2">
        <f>BH198</f>
        <v>0</v>
      </c>
      <c r="BE199" s="1" t="s">
        <v>1</v>
      </c>
      <c r="BF199" s="149"/>
      <c r="BG199" s="210"/>
      <c r="BH199" s="209"/>
      <c r="BI199" s="210"/>
      <c r="BJ199" s="209"/>
      <c r="BK199" s="208"/>
      <c r="BL199" s="209"/>
      <c r="BM199" s="209"/>
      <c r="BN199" s="208"/>
      <c r="BO199" s="196"/>
      <c r="BP199" s="207"/>
    </row>
    <row r="200" spans="2:68" ht="10.050000000000001" customHeight="1" thickBot="1" x14ac:dyDescent="0.25">
      <c r="B200" s="14"/>
      <c r="C200" s="41"/>
      <c r="D200" s="62"/>
      <c r="E200" s="43"/>
      <c r="F200" s="62"/>
      <c r="G200" s="62"/>
      <c r="H200" s="62"/>
      <c r="I200" s="43"/>
      <c r="J200" s="62"/>
      <c r="K200" s="62"/>
      <c r="L200" s="62"/>
      <c r="M200" s="43"/>
      <c r="N200" s="62"/>
      <c r="O200" s="62"/>
      <c r="P200" s="62"/>
      <c r="Q200" s="62"/>
      <c r="R200" s="62"/>
      <c r="S200" s="6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14"/>
      <c r="AK200" s="41"/>
      <c r="AL200" s="62"/>
      <c r="AM200" s="43"/>
      <c r="AN200" s="62"/>
      <c r="AO200" s="62"/>
      <c r="AP200" s="62"/>
      <c r="AQ200" s="43"/>
      <c r="AR200" s="62"/>
      <c r="AS200" s="62"/>
      <c r="AT200" s="62"/>
      <c r="AU200" s="43"/>
      <c r="AV200" s="62"/>
      <c r="AW200" s="62"/>
      <c r="AX200" s="62"/>
      <c r="AY200" s="62"/>
      <c r="AZ200" s="62"/>
      <c r="BA200" s="62"/>
      <c r="BB200" s="42"/>
      <c r="BC200" s="42"/>
      <c r="BD200" s="42"/>
      <c r="BE200" s="42"/>
    </row>
    <row r="201" spans="2:68" ht="10.95" customHeight="1" x14ac:dyDescent="0.15">
      <c r="B201" s="537" t="s">
        <v>45</v>
      </c>
      <c r="C201" s="585"/>
      <c r="D201" s="525" t="str">
        <f>B203</f>
        <v>吉金侑哉</v>
      </c>
      <c r="E201" s="526"/>
      <c r="F201" s="526"/>
      <c r="G201" s="527"/>
      <c r="H201" s="528" t="str">
        <f>B206</f>
        <v>香川友彦</v>
      </c>
      <c r="I201" s="526"/>
      <c r="J201" s="526"/>
      <c r="K201" s="527"/>
      <c r="L201" s="528" t="str">
        <f>B209</f>
        <v>水澤和紀</v>
      </c>
      <c r="M201" s="526"/>
      <c r="N201" s="526"/>
      <c r="O201" s="527"/>
      <c r="P201" s="528" t="str">
        <f>B212</f>
        <v>四宮成克</v>
      </c>
      <c r="Q201" s="526"/>
      <c r="R201" s="526"/>
      <c r="S201" s="541"/>
      <c r="T201" s="446" t="s">
        <v>4</v>
      </c>
      <c r="U201" s="447"/>
      <c r="V201" s="447"/>
      <c r="W201" s="448"/>
      <c r="X201" s="149"/>
      <c r="Y201" s="449" t="s">
        <v>21</v>
      </c>
      <c r="Z201" s="450"/>
      <c r="AA201" s="449" t="s">
        <v>20</v>
      </c>
      <c r="AB201" s="451"/>
      <c r="AC201" s="450"/>
      <c r="AD201" s="452" t="s">
        <v>19</v>
      </c>
      <c r="AE201" s="453"/>
      <c r="AF201" s="454"/>
      <c r="AG201" s="149"/>
      <c r="AH201" s="149"/>
      <c r="AI201" s="63"/>
      <c r="AJ201" s="537" t="s">
        <v>373</v>
      </c>
      <c r="AK201" s="585"/>
      <c r="AL201" s="525" t="str">
        <f>AJ203</f>
        <v>白石章浩</v>
      </c>
      <c r="AM201" s="526"/>
      <c r="AN201" s="526"/>
      <c r="AO201" s="527"/>
      <c r="AP201" s="528" t="str">
        <f>AJ206</f>
        <v>一色幸一郎</v>
      </c>
      <c r="AQ201" s="526"/>
      <c r="AR201" s="526"/>
      <c r="AS201" s="527"/>
      <c r="AT201" s="528" t="str">
        <f>AJ209</f>
        <v>合田拳斗</v>
      </c>
      <c r="AU201" s="526"/>
      <c r="AV201" s="526"/>
      <c r="AW201" s="527"/>
      <c r="AX201" s="528" t="str">
        <f>AJ212</f>
        <v>山地裕貴</v>
      </c>
      <c r="AY201" s="526"/>
      <c r="AZ201" s="526"/>
      <c r="BA201" s="541"/>
      <c r="BB201" s="446" t="s">
        <v>4</v>
      </c>
      <c r="BC201" s="447"/>
      <c r="BD201" s="447"/>
      <c r="BE201" s="448"/>
      <c r="BF201" s="149"/>
      <c r="BG201" s="449" t="s">
        <v>21</v>
      </c>
      <c r="BH201" s="450"/>
      <c r="BI201" s="449" t="s">
        <v>20</v>
      </c>
      <c r="BJ201" s="451"/>
      <c r="BK201" s="450"/>
      <c r="BL201" s="452" t="s">
        <v>19</v>
      </c>
      <c r="BM201" s="453"/>
      <c r="BN201" s="454"/>
      <c r="BO201" s="149"/>
      <c r="BP201" s="149"/>
    </row>
    <row r="202" spans="2:68" ht="10.95" customHeight="1" thickBot="1" x14ac:dyDescent="0.2">
      <c r="B202" s="580"/>
      <c r="C202" s="586"/>
      <c r="D202" s="506" t="str">
        <f>B204</f>
        <v>石田華乃</v>
      </c>
      <c r="E202" s="507"/>
      <c r="F202" s="507"/>
      <c r="G202" s="508"/>
      <c r="H202" s="509" t="str">
        <f>B207</f>
        <v>伊達みはる</v>
      </c>
      <c r="I202" s="507"/>
      <c r="J202" s="507"/>
      <c r="K202" s="508"/>
      <c r="L202" s="509" t="str">
        <f>B210</f>
        <v>香川彩佳</v>
      </c>
      <c r="M202" s="507"/>
      <c r="N202" s="507"/>
      <c r="O202" s="508"/>
      <c r="P202" s="509" t="str">
        <f>B213</f>
        <v>佐伯玲子</v>
      </c>
      <c r="Q202" s="507"/>
      <c r="R202" s="507"/>
      <c r="S202" s="536"/>
      <c r="T202" s="434" t="s">
        <v>3</v>
      </c>
      <c r="U202" s="435"/>
      <c r="V202" s="435"/>
      <c r="W202" s="436"/>
      <c r="X202" s="149"/>
      <c r="Y202" s="193" t="s">
        <v>18</v>
      </c>
      <c r="Z202" s="192" t="s">
        <v>1</v>
      </c>
      <c r="AA202" s="193" t="s">
        <v>22</v>
      </c>
      <c r="AB202" s="192" t="s">
        <v>17</v>
      </c>
      <c r="AC202" s="191" t="s">
        <v>16</v>
      </c>
      <c r="AD202" s="192" t="s">
        <v>22</v>
      </c>
      <c r="AE202" s="192" t="s">
        <v>17</v>
      </c>
      <c r="AF202" s="191" t="s">
        <v>16</v>
      </c>
      <c r="AG202" s="149"/>
      <c r="AH202" s="149"/>
      <c r="AI202" s="63"/>
      <c r="AJ202" s="580"/>
      <c r="AK202" s="586"/>
      <c r="AL202" s="506" t="str">
        <f>AJ204</f>
        <v>藤田　彩</v>
      </c>
      <c r="AM202" s="507"/>
      <c r="AN202" s="507"/>
      <c r="AO202" s="508"/>
      <c r="AP202" s="509" t="str">
        <f>AJ207</f>
        <v>小田朱実</v>
      </c>
      <c r="AQ202" s="507"/>
      <c r="AR202" s="507"/>
      <c r="AS202" s="508"/>
      <c r="AT202" s="509" t="str">
        <f>AJ210</f>
        <v>鎌田　晴</v>
      </c>
      <c r="AU202" s="507"/>
      <c r="AV202" s="507"/>
      <c r="AW202" s="508"/>
      <c r="AX202" s="509" t="str">
        <f>AJ213</f>
        <v>入江ありさ</v>
      </c>
      <c r="AY202" s="507"/>
      <c r="AZ202" s="507"/>
      <c r="BA202" s="536"/>
      <c r="BB202" s="434" t="s">
        <v>3</v>
      </c>
      <c r="BC202" s="435"/>
      <c r="BD202" s="435"/>
      <c r="BE202" s="436"/>
      <c r="BF202" s="149"/>
      <c r="BG202" s="193" t="s">
        <v>18</v>
      </c>
      <c r="BH202" s="192" t="s">
        <v>1</v>
      </c>
      <c r="BI202" s="193" t="s">
        <v>22</v>
      </c>
      <c r="BJ202" s="192" t="s">
        <v>17</v>
      </c>
      <c r="BK202" s="191" t="s">
        <v>16</v>
      </c>
      <c r="BL202" s="192" t="s">
        <v>22</v>
      </c>
      <c r="BM202" s="192" t="s">
        <v>17</v>
      </c>
      <c r="BN202" s="191" t="s">
        <v>16</v>
      </c>
      <c r="BO202" s="149"/>
      <c r="BP202" s="149"/>
    </row>
    <row r="203" spans="2:68" ht="12" customHeight="1" x14ac:dyDescent="0.15">
      <c r="B203" s="246" t="s">
        <v>233</v>
      </c>
      <c r="C203" s="236" t="s">
        <v>72</v>
      </c>
      <c r="D203" s="501"/>
      <c r="E203" s="502"/>
      <c r="F203" s="502"/>
      <c r="G203" s="503"/>
      <c r="H203" s="278">
        <v>13</v>
      </c>
      <c r="I203" s="170" t="str">
        <f>IF(H203="","","-")</f>
        <v>-</v>
      </c>
      <c r="J203" s="177">
        <v>15</v>
      </c>
      <c r="K203" s="437" t="str">
        <f>IF(H203&lt;&gt;"",IF(H203&gt;J203,IF(H204&gt;J204,"○",IF(H205&gt;J205,"○","×")),IF(H204&gt;J204,IF(H205&gt;J205,"○","×"),"×")),"")</f>
        <v>×</v>
      </c>
      <c r="L203" s="150">
        <v>14</v>
      </c>
      <c r="M203" s="190" t="str">
        <f t="shared" ref="M203:M208" si="43">IF(L203="","","-")</f>
        <v>-</v>
      </c>
      <c r="N203" s="189">
        <v>15</v>
      </c>
      <c r="O203" s="437" t="str">
        <f>IF(L203&lt;&gt;"",IF(L203&gt;N203,IF(L204&gt;N204,"○",IF(L205&gt;N205,"○","×")),IF(L204&gt;N204,IF(L205&gt;N205,"○","×"),"×")),"")</f>
        <v>×</v>
      </c>
      <c r="P203" s="220">
        <v>15</v>
      </c>
      <c r="Q203" s="190" t="str">
        <f t="shared" ref="Q203:Q211" si="44">IF(P203="","","-")</f>
        <v>-</v>
      </c>
      <c r="R203" s="177">
        <v>10</v>
      </c>
      <c r="S203" s="440" t="str">
        <f>IF(P203&lt;&gt;"",IF(P203&gt;R203,IF(P204&gt;R204,"○",IF(P205&gt;R205,"○","×")),IF(P204&gt;R204,IF(P205&gt;R205,"○","×"),"×")),"")</f>
        <v>○</v>
      </c>
      <c r="T203" s="441">
        <f>RANK(AG204,AG204:AG213)</f>
        <v>3</v>
      </c>
      <c r="U203" s="442"/>
      <c r="V203" s="442"/>
      <c r="W203" s="443"/>
      <c r="X203" s="149"/>
      <c r="Y203" s="216"/>
      <c r="Z203" s="212"/>
      <c r="AA203" s="195"/>
      <c r="AB203" s="194"/>
      <c r="AC203" s="218"/>
      <c r="AD203" s="212"/>
      <c r="AE203" s="212"/>
      <c r="AF203" s="211"/>
      <c r="AG203" s="149"/>
      <c r="AH203" s="149"/>
      <c r="AI203" s="60"/>
      <c r="AJ203" s="246" t="s">
        <v>273</v>
      </c>
      <c r="AK203" s="236" t="s">
        <v>70</v>
      </c>
      <c r="AL203" s="501"/>
      <c r="AM203" s="502"/>
      <c r="AN203" s="502"/>
      <c r="AO203" s="503"/>
      <c r="AP203" s="361">
        <v>0</v>
      </c>
      <c r="AQ203" s="360" t="str">
        <f>IF(AP203="","","-")</f>
        <v>-</v>
      </c>
      <c r="AR203" s="362">
        <v>15</v>
      </c>
      <c r="AS203" s="483" t="str">
        <f>IF(AP203&lt;&gt;"",IF(AP203&gt;AR203,IF(AP204&gt;AR204,"○",IF(AP205&gt;AR205,"○","×")),IF(AP204&gt;AR204,IF(AP205&gt;AR205,"○","×"),"×")),"")</f>
        <v>×</v>
      </c>
      <c r="AT203" s="363">
        <v>0</v>
      </c>
      <c r="AU203" s="360" t="str">
        <f t="shared" ref="AU203:AU208" si="45">IF(AT203="","","-")</f>
        <v>-</v>
      </c>
      <c r="AV203" s="362">
        <v>15</v>
      </c>
      <c r="AW203" s="483" t="str">
        <f>IF(AT203&lt;&gt;"",IF(AT203&gt;AV203,IF(AT204&gt;AV204,"○",IF(AT205&gt;AV205,"○","×")),IF(AT204&gt;AV204,IF(AT205&gt;AV205,"○","×"),"×")),"")</f>
        <v>×</v>
      </c>
      <c r="AX203" s="220">
        <v>15</v>
      </c>
      <c r="AY203" s="190" t="str">
        <f t="shared" ref="AY203:AY211" si="46">IF(AX203="","","-")</f>
        <v>-</v>
      </c>
      <c r="AZ203" s="177">
        <v>12</v>
      </c>
      <c r="BA203" s="440" t="str">
        <f>IF(AX203&lt;&gt;"",IF(AX203&gt;AZ203,IF(AX204&gt;AZ204,"○",IF(AX205&gt;AZ205,"○","×")),IF(AX204&gt;AZ204,IF(AX205&gt;AZ205,"○","×"),"×")),"")</f>
        <v>○</v>
      </c>
      <c r="BB203" s="441">
        <f>RANK(BO204,BO204:BO213)</f>
        <v>3</v>
      </c>
      <c r="BC203" s="442"/>
      <c r="BD203" s="442"/>
      <c r="BE203" s="443"/>
      <c r="BF203" s="149"/>
      <c r="BG203" s="216"/>
      <c r="BH203" s="212"/>
      <c r="BI203" s="195"/>
      <c r="BJ203" s="194"/>
      <c r="BK203" s="218"/>
      <c r="BL203" s="212"/>
      <c r="BM203" s="212"/>
      <c r="BN203" s="211"/>
      <c r="BO203" s="149"/>
      <c r="BP203" s="149"/>
    </row>
    <row r="204" spans="2:68" ht="12" customHeight="1" x14ac:dyDescent="0.15">
      <c r="B204" s="246" t="s">
        <v>232</v>
      </c>
      <c r="C204" s="236" t="s">
        <v>391</v>
      </c>
      <c r="D204" s="504"/>
      <c r="E204" s="475"/>
      <c r="F204" s="475"/>
      <c r="G204" s="492"/>
      <c r="H204" s="278">
        <v>15</v>
      </c>
      <c r="I204" s="170" t="str">
        <f>IF(H204="","","-")</f>
        <v>-</v>
      </c>
      <c r="J204" s="188">
        <v>13</v>
      </c>
      <c r="K204" s="438"/>
      <c r="L204" s="150">
        <v>8</v>
      </c>
      <c r="M204" s="170" t="str">
        <f t="shared" si="43"/>
        <v>-</v>
      </c>
      <c r="N204" s="177">
        <v>15</v>
      </c>
      <c r="O204" s="438"/>
      <c r="P204" s="150">
        <v>15</v>
      </c>
      <c r="Q204" s="170" t="str">
        <f t="shared" si="44"/>
        <v>-</v>
      </c>
      <c r="R204" s="177">
        <v>11</v>
      </c>
      <c r="S204" s="429"/>
      <c r="T204" s="424"/>
      <c r="U204" s="425"/>
      <c r="V204" s="425"/>
      <c r="W204" s="426"/>
      <c r="X204" s="149"/>
      <c r="Y204" s="216">
        <f>COUNTIF(D203:S205,"○")</f>
        <v>1</v>
      </c>
      <c r="Z204" s="212">
        <f>COUNTIF(D203:S205,"×")</f>
        <v>2</v>
      </c>
      <c r="AA204" s="215">
        <f>(IF((D203&gt;F203),1,0))+(IF((D204&gt;F204),1,0))+(IF((D205&gt;F205),1,0))+(IF((H203&gt;J203),1,0))+(IF((H204&gt;J204),1,0))+(IF((H205&gt;J205),1,0))+(IF((L203&gt;N203),1,0))+(IF((L204&gt;N204),1,0))+(IF((L205&gt;N205),1,0))+(IF((P203&gt;R203),1,0))+(IF((P204&gt;R204),1,0))+(IF((P205&gt;R205),1,0))</f>
        <v>3</v>
      </c>
      <c r="AB204" s="214">
        <f>(IF((D203&lt;F203),1,0))+(IF((D204&lt;F204),1,0))+(IF((D205&lt;F205),1,0))+(IF((H203&lt;J203),1,0))+(IF((H204&lt;J204),1,0))+(IF((H205&lt;J205),1,0))+(IF((L203&lt;N203),1,0))+(IF((L204&lt;N204),1,0))+(IF((L205&lt;N205),1,0))+(IF((P203&lt;R203),1,0))+(IF((P204&lt;R204),1,0))+(IF((P205&lt;R205),1,0))</f>
        <v>4</v>
      </c>
      <c r="AC204" s="213">
        <f>AA204-AB204</f>
        <v>-1</v>
      </c>
      <c r="AD204" s="212">
        <f>SUM(D203:D205,H203:H205,L203:L205,P203:P205)</f>
        <v>90</v>
      </c>
      <c r="AE204" s="212">
        <f>SUM(F203:F205,J203:J205,N203:N205,R203:R205)</f>
        <v>94</v>
      </c>
      <c r="AF204" s="211">
        <f>AD204-AE204</f>
        <v>-4</v>
      </c>
      <c r="AG204" s="427">
        <f>(Y204-Z204)*1000+(AC204)*100+AF204</f>
        <v>-1104</v>
      </c>
      <c r="AH204" s="428"/>
      <c r="AI204" s="60"/>
      <c r="AJ204" s="246" t="s">
        <v>272</v>
      </c>
      <c r="AK204" s="236" t="s">
        <v>70</v>
      </c>
      <c r="AL204" s="504"/>
      <c r="AM204" s="475"/>
      <c r="AN204" s="475"/>
      <c r="AO204" s="492"/>
      <c r="AP204" s="365">
        <v>0</v>
      </c>
      <c r="AQ204" s="357" t="str">
        <f>IF(AP204="","","-")</f>
        <v>-</v>
      </c>
      <c r="AR204" s="366">
        <v>15</v>
      </c>
      <c r="AS204" s="484"/>
      <c r="AT204" s="367">
        <v>0</v>
      </c>
      <c r="AU204" s="357" t="str">
        <f t="shared" si="45"/>
        <v>-</v>
      </c>
      <c r="AV204" s="368">
        <v>15</v>
      </c>
      <c r="AW204" s="484"/>
      <c r="AX204" s="150">
        <v>12</v>
      </c>
      <c r="AY204" s="170" t="str">
        <f t="shared" si="46"/>
        <v>-</v>
      </c>
      <c r="AZ204" s="177">
        <v>15</v>
      </c>
      <c r="BA204" s="429"/>
      <c r="BB204" s="424"/>
      <c r="BC204" s="425"/>
      <c r="BD204" s="425"/>
      <c r="BE204" s="426"/>
      <c r="BF204" s="149"/>
      <c r="BG204" s="216">
        <f>COUNTIF(AL203:BA205,"○")</f>
        <v>1</v>
      </c>
      <c r="BH204" s="212">
        <f>COUNTIF(AL203:BA205,"×")</f>
        <v>2</v>
      </c>
      <c r="BI204" s="215">
        <f>(IF((AL203&gt;AN203),1,0))+(IF((AL204&gt;AN204),1,0))+(IF((AL205&gt;AN205),1,0))+(IF((AP203&gt;AR203),1,0))+(IF((AP204&gt;AR204),1,0))+(IF((AP205&gt;AR205),1,0))+(IF((AT203&gt;AV203),1,0))+(IF((AT204&gt;AV204),1,0))+(IF((AT205&gt;AV205),1,0))+(IF((AX203&gt;AZ203),1,0))+(IF((AX204&gt;AZ204),1,0))+(IF((AX205&gt;AZ205),1,0))</f>
        <v>2</v>
      </c>
      <c r="BJ204" s="214">
        <f>(IF((AL203&lt;AN203),1,0))+(IF((AL204&lt;AN204),1,0))+(IF((AL205&lt;AN205),1,0))+(IF((AP203&lt;AR203),1,0))+(IF((AP204&lt;AR204),1,0))+(IF((AP205&lt;AR205),1,0))+(IF((AT203&lt;AV203),1,0))+(IF((AT204&lt;AV204),1,0))+(IF((AT205&lt;AV205),1,0))+(IF((AX203&lt;AZ203),1,0))+(IF((AX204&lt;AZ204),1,0))+(IF((AX205&lt;AZ205),1,0))</f>
        <v>5</v>
      </c>
      <c r="BK204" s="213">
        <f>BI204-BJ204</f>
        <v>-3</v>
      </c>
      <c r="BL204" s="212">
        <f>SUM(AL203:AL205,AP203:AP205,AT203:AT205,AX203:AX205)</f>
        <v>42</v>
      </c>
      <c r="BM204" s="212">
        <f>SUM(AN203:AN205,AR203:AR205,AV203:AV205,AZ203:AZ205)</f>
        <v>96</v>
      </c>
      <c r="BN204" s="211">
        <f>BL204-BM204</f>
        <v>-54</v>
      </c>
      <c r="BO204" s="427">
        <f>(BG204-BH204)*1000+(BK204)*100+BN204</f>
        <v>-1354</v>
      </c>
      <c r="BP204" s="428"/>
    </row>
    <row r="205" spans="2:68" ht="12" customHeight="1" x14ac:dyDescent="0.15">
      <c r="B205" s="248"/>
      <c r="C205" s="268" t="s">
        <v>101</v>
      </c>
      <c r="D205" s="505"/>
      <c r="E205" s="494"/>
      <c r="F205" s="494"/>
      <c r="G205" s="495"/>
      <c r="H205" s="153">
        <v>10</v>
      </c>
      <c r="I205" s="170" t="str">
        <f>IF(H205="","","-")</f>
        <v>-</v>
      </c>
      <c r="J205" s="184">
        <v>15</v>
      </c>
      <c r="K205" s="439"/>
      <c r="L205" s="153"/>
      <c r="M205" s="185" t="str">
        <f t="shared" si="43"/>
        <v/>
      </c>
      <c r="N205" s="184"/>
      <c r="O205" s="438"/>
      <c r="P205" s="153"/>
      <c r="Q205" s="185" t="str">
        <f t="shared" si="44"/>
        <v/>
      </c>
      <c r="R205" s="184"/>
      <c r="S205" s="429"/>
      <c r="T205" s="97">
        <f>Y204</f>
        <v>1</v>
      </c>
      <c r="U205" s="98" t="s">
        <v>2</v>
      </c>
      <c r="V205" s="98">
        <f>Z204</f>
        <v>2</v>
      </c>
      <c r="W205" s="99" t="s">
        <v>1</v>
      </c>
      <c r="X205" s="149"/>
      <c r="Y205" s="216"/>
      <c r="Z205" s="212"/>
      <c r="AA205" s="216"/>
      <c r="AB205" s="212"/>
      <c r="AC205" s="211"/>
      <c r="AD205" s="212"/>
      <c r="AE205" s="212"/>
      <c r="AF205" s="211"/>
      <c r="AG205" s="151"/>
      <c r="AH205" s="217"/>
      <c r="AI205" s="42"/>
      <c r="AJ205" s="248"/>
      <c r="AK205" s="268" t="s">
        <v>101</v>
      </c>
      <c r="AL205" s="505"/>
      <c r="AM205" s="494"/>
      <c r="AN205" s="494"/>
      <c r="AO205" s="495"/>
      <c r="AP205" s="369"/>
      <c r="AQ205" s="359" t="str">
        <f>IF(AP205="","","-")</f>
        <v/>
      </c>
      <c r="AR205" s="370"/>
      <c r="AS205" s="485"/>
      <c r="AT205" s="369"/>
      <c r="AU205" s="359" t="str">
        <f t="shared" si="45"/>
        <v/>
      </c>
      <c r="AV205" s="370"/>
      <c r="AW205" s="485"/>
      <c r="AX205" s="153">
        <v>15</v>
      </c>
      <c r="AY205" s="185" t="str">
        <f t="shared" si="46"/>
        <v>-</v>
      </c>
      <c r="AZ205" s="184">
        <v>9</v>
      </c>
      <c r="BA205" s="429"/>
      <c r="BB205" s="97">
        <f>BG204</f>
        <v>1</v>
      </c>
      <c r="BC205" s="98" t="s">
        <v>2</v>
      </c>
      <c r="BD205" s="98">
        <f>BH204</f>
        <v>2</v>
      </c>
      <c r="BE205" s="99" t="s">
        <v>1</v>
      </c>
      <c r="BF205" s="149"/>
      <c r="BG205" s="216"/>
      <c r="BH205" s="212"/>
      <c r="BI205" s="216"/>
      <c r="BJ205" s="212"/>
      <c r="BK205" s="211"/>
      <c r="BL205" s="212"/>
      <c r="BM205" s="212"/>
      <c r="BN205" s="211"/>
      <c r="BO205" s="151"/>
      <c r="BP205" s="217"/>
    </row>
    <row r="206" spans="2:68" ht="12" customHeight="1" x14ac:dyDescent="0.15">
      <c r="B206" s="246" t="s">
        <v>250</v>
      </c>
      <c r="C206" s="269" t="s">
        <v>249</v>
      </c>
      <c r="D206" s="172">
        <f>IF(J203="","",J203)</f>
        <v>15</v>
      </c>
      <c r="E206" s="170" t="str">
        <f t="shared" ref="E206:E214" si="47">IF(D206="","","-")</f>
        <v>-</v>
      </c>
      <c r="F206" s="169">
        <f>IF(H203="","",H203)</f>
        <v>13</v>
      </c>
      <c r="G206" s="431" t="str">
        <f>IF(K203="","",IF(K203="○","×",IF(K203="×","○")))</f>
        <v>○</v>
      </c>
      <c r="H206" s="471"/>
      <c r="I206" s="472"/>
      <c r="J206" s="472"/>
      <c r="K206" s="491"/>
      <c r="L206" s="150">
        <v>10</v>
      </c>
      <c r="M206" s="170" t="str">
        <f t="shared" si="43"/>
        <v>-</v>
      </c>
      <c r="N206" s="177">
        <v>15</v>
      </c>
      <c r="O206" s="444" t="str">
        <f>IF(L206&lt;&gt;"",IF(L206&gt;N206,IF(L207&gt;N207,"○",IF(L208&gt;N208,"○","×")),IF(L207&gt;N207,IF(L208&gt;N208,"○","×"),"×")),"")</f>
        <v>×</v>
      </c>
      <c r="P206" s="150">
        <v>15</v>
      </c>
      <c r="Q206" s="170" t="str">
        <f t="shared" si="44"/>
        <v>-</v>
      </c>
      <c r="R206" s="177">
        <v>9</v>
      </c>
      <c r="S206" s="445" t="str">
        <f>IF(P206&lt;&gt;"",IF(P206&gt;R206,IF(P207&gt;R207,"○",IF(P208&gt;R208,"○","×")),IF(P207&gt;R207,IF(P208&gt;R208,"○","×"),"×")),"")</f>
        <v>×</v>
      </c>
      <c r="T206" s="421">
        <f>RANK(AG207,AG204:AG213)</f>
        <v>4</v>
      </c>
      <c r="U206" s="422"/>
      <c r="V206" s="422"/>
      <c r="W206" s="423"/>
      <c r="X206" s="149"/>
      <c r="Y206" s="195"/>
      <c r="Z206" s="194"/>
      <c r="AA206" s="195"/>
      <c r="AB206" s="194"/>
      <c r="AC206" s="218"/>
      <c r="AD206" s="194"/>
      <c r="AE206" s="194"/>
      <c r="AF206" s="218"/>
      <c r="AG206" s="151"/>
      <c r="AH206" s="217"/>
      <c r="AI206" s="60"/>
      <c r="AJ206" s="246" t="s">
        <v>299</v>
      </c>
      <c r="AK206" s="269" t="s">
        <v>75</v>
      </c>
      <c r="AL206" s="172">
        <f>IF(AR203="","",AR203)</f>
        <v>15</v>
      </c>
      <c r="AM206" s="170" t="str">
        <f t="shared" ref="AM206:AM214" si="48">IF(AL206="","","-")</f>
        <v>-</v>
      </c>
      <c r="AN206" s="169">
        <f>IF(AP203="","",AP203)</f>
        <v>0</v>
      </c>
      <c r="AO206" s="431" t="str">
        <f>IF(AS203="","",IF(AS203="○","×",IF(AS203="×","○")))</f>
        <v>○</v>
      </c>
      <c r="AP206" s="471"/>
      <c r="AQ206" s="472"/>
      <c r="AR206" s="472"/>
      <c r="AS206" s="491"/>
      <c r="AT206" s="150">
        <v>10</v>
      </c>
      <c r="AU206" s="170" t="str">
        <f t="shared" si="45"/>
        <v>-</v>
      </c>
      <c r="AV206" s="177">
        <v>15</v>
      </c>
      <c r="AW206" s="444" t="str">
        <f>IF(AT206&lt;&gt;"",IF(AT206&gt;AV206,IF(AT207&gt;AV207,"○",IF(AT208&gt;AV208,"○","×")),IF(AT207&gt;AV207,IF(AT208&gt;AV208,"○","×"),"×")),"")</f>
        <v>×</v>
      </c>
      <c r="AX206" s="150">
        <v>15</v>
      </c>
      <c r="AY206" s="170" t="str">
        <f t="shared" si="46"/>
        <v>-</v>
      </c>
      <c r="AZ206" s="177">
        <v>13</v>
      </c>
      <c r="BA206" s="445" t="str">
        <f>IF(AX206&lt;&gt;"",IF(AX206&gt;AZ206,IF(AX207&gt;AZ207,"○",IF(AX208&gt;AZ208,"○","×")),IF(AX207&gt;AZ207,IF(AX208&gt;AZ208,"○","×"),"×")),"")</f>
        <v>○</v>
      </c>
      <c r="BB206" s="421">
        <f>RANK(BO207,BO204:BO213)</f>
        <v>2</v>
      </c>
      <c r="BC206" s="422"/>
      <c r="BD206" s="422"/>
      <c r="BE206" s="423"/>
      <c r="BF206" s="149"/>
      <c r="BG206" s="195"/>
      <c r="BH206" s="194"/>
      <c r="BI206" s="195"/>
      <c r="BJ206" s="194"/>
      <c r="BK206" s="218"/>
      <c r="BL206" s="194"/>
      <c r="BM206" s="194"/>
      <c r="BN206" s="218"/>
      <c r="BO206" s="151"/>
      <c r="BP206" s="217"/>
    </row>
    <row r="207" spans="2:68" ht="12" customHeight="1" x14ac:dyDescent="0.15">
      <c r="B207" s="246" t="s">
        <v>248</v>
      </c>
      <c r="C207" s="236" t="s">
        <v>247</v>
      </c>
      <c r="D207" s="172">
        <f>IF(J204="","",J204)</f>
        <v>13</v>
      </c>
      <c r="E207" s="170" t="str">
        <f t="shared" si="47"/>
        <v>-</v>
      </c>
      <c r="F207" s="169">
        <f>IF(H204="","",H204)</f>
        <v>15</v>
      </c>
      <c r="G207" s="432" t="str">
        <f>IF(I204="","",I204)</f>
        <v>-</v>
      </c>
      <c r="H207" s="474"/>
      <c r="I207" s="475"/>
      <c r="J207" s="475"/>
      <c r="K207" s="492"/>
      <c r="L207" s="150">
        <v>15</v>
      </c>
      <c r="M207" s="170" t="str">
        <f t="shared" si="43"/>
        <v>-</v>
      </c>
      <c r="N207" s="177">
        <v>8</v>
      </c>
      <c r="O207" s="438"/>
      <c r="P207" s="150">
        <v>10</v>
      </c>
      <c r="Q207" s="170" t="str">
        <f t="shared" si="44"/>
        <v>-</v>
      </c>
      <c r="R207" s="177">
        <v>15</v>
      </c>
      <c r="S207" s="429"/>
      <c r="T207" s="424"/>
      <c r="U207" s="425"/>
      <c r="V207" s="425"/>
      <c r="W207" s="426"/>
      <c r="X207" s="149"/>
      <c r="Y207" s="216">
        <f>COUNTIF(D206:S208,"○")</f>
        <v>1</v>
      </c>
      <c r="Z207" s="212">
        <f>COUNTIF(D206:S208,"×")</f>
        <v>2</v>
      </c>
      <c r="AA207" s="215">
        <f>(IF((D206&gt;F206),1,0))+(IF((D207&gt;F207),1,0))+(IF((D208&gt;F208),1,0))+(IF((H206&gt;J206),1,0))+(IF((H207&gt;J207),1,0))+(IF((H208&gt;J208),1,0))+(IF((L206&gt;N206),1,0))+(IF((L207&gt;N207),1,0))+(IF((L208&gt;N208),1,0))+(IF((P206&gt;R206),1,0))+(IF((P207&gt;R207),1,0))+(IF((P208&gt;R208),1,0))</f>
        <v>4</v>
      </c>
      <c r="AB207" s="214">
        <f>(IF((D206&lt;F206),1,0))+(IF((D207&lt;F207),1,0))+(IF((D208&lt;F208),1,0))+(IF((H206&lt;J206),1,0))+(IF((H207&lt;J207),1,0))+(IF((H208&lt;J208),1,0))+(IF((L206&lt;N206),1,0))+(IF((L207&lt;N207),1,0))+(IF((L208&lt;N208),1,0))+(IF((P206&lt;R206),1,0))+(IF((P207&lt;R207),1,0))+(IF((P208&lt;R208),1,0))</f>
        <v>5</v>
      </c>
      <c r="AC207" s="213">
        <f>AA207-AB207</f>
        <v>-1</v>
      </c>
      <c r="AD207" s="212">
        <f>SUM(D206:D208,H206:H208,L206:L208,P206:P208)</f>
        <v>107</v>
      </c>
      <c r="AE207" s="212">
        <f>SUM(F206:F208,J206:J208,N206:N208,R206:R208)</f>
        <v>115</v>
      </c>
      <c r="AF207" s="211">
        <f>AD207-AE207</f>
        <v>-8</v>
      </c>
      <c r="AG207" s="427">
        <f>(Y207-Z207)*1000+(AC207)*100+AF207</f>
        <v>-1108</v>
      </c>
      <c r="AH207" s="428"/>
      <c r="AI207" s="60"/>
      <c r="AJ207" s="246" t="s">
        <v>298</v>
      </c>
      <c r="AK207" s="236" t="s">
        <v>75</v>
      </c>
      <c r="AL207" s="172">
        <f>IF(AR204="","",AR204)</f>
        <v>15</v>
      </c>
      <c r="AM207" s="170" t="str">
        <f t="shared" si="48"/>
        <v>-</v>
      </c>
      <c r="AN207" s="169">
        <f>IF(AP204="","",AP204)</f>
        <v>0</v>
      </c>
      <c r="AO207" s="432" t="str">
        <f>IF(AQ204="","",AQ204)</f>
        <v>-</v>
      </c>
      <c r="AP207" s="474"/>
      <c r="AQ207" s="475"/>
      <c r="AR207" s="475"/>
      <c r="AS207" s="492"/>
      <c r="AT207" s="150">
        <v>14</v>
      </c>
      <c r="AU207" s="170" t="str">
        <f t="shared" si="45"/>
        <v>-</v>
      </c>
      <c r="AV207" s="177">
        <v>15</v>
      </c>
      <c r="AW207" s="438"/>
      <c r="AX207" s="150">
        <v>15</v>
      </c>
      <c r="AY207" s="170" t="str">
        <f t="shared" si="46"/>
        <v>-</v>
      </c>
      <c r="AZ207" s="177">
        <v>11</v>
      </c>
      <c r="BA207" s="429"/>
      <c r="BB207" s="424"/>
      <c r="BC207" s="425"/>
      <c r="BD207" s="425"/>
      <c r="BE207" s="426"/>
      <c r="BF207" s="149"/>
      <c r="BG207" s="216">
        <f>COUNTIF(AL206:BA208,"○")</f>
        <v>2</v>
      </c>
      <c r="BH207" s="212">
        <f>COUNTIF(AL206:BA208,"×")</f>
        <v>1</v>
      </c>
      <c r="BI207" s="215">
        <f>(IF((AL206&gt;AN206),1,0))+(IF((AL207&gt;AN207),1,0))+(IF((AL208&gt;AN208),1,0))+(IF((AP206&gt;AR206),1,0))+(IF((AP207&gt;AR207),1,0))+(IF((AP208&gt;AR208),1,0))+(IF((AT206&gt;AV206),1,0))+(IF((AT207&gt;AV207),1,0))+(IF((AT208&gt;AV208),1,0))+(IF((AX206&gt;AZ206),1,0))+(IF((AX207&gt;AZ207),1,0))+(IF((AX208&gt;AZ208),1,0))</f>
        <v>4</v>
      </c>
      <c r="BJ207" s="214">
        <f>(IF((AL206&lt;AN206),1,0))+(IF((AL207&lt;AN207),1,0))+(IF((AL208&lt;AN208),1,0))+(IF((AP206&lt;AR206),1,0))+(IF((AP207&lt;AR207),1,0))+(IF((AP208&lt;AR208),1,0))+(IF((AT206&lt;AV206),1,0))+(IF((AT207&lt;AV207),1,0))+(IF((AT208&lt;AV208),1,0))+(IF((AX206&lt;AZ206),1,0))+(IF((AX207&lt;AZ207),1,0))+(IF((AX208&lt;AZ208),1,0))</f>
        <v>2</v>
      </c>
      <c r="BK207" s="213">
        <f>BI207-BJ207</f>
        <v>2</v>
      </c>
      <c r="BL207" s="212">
        <f>SUM(AL206:AL208,AP206:AP208,AT206:AT208,AX206:AX208)</f>
        <v>84</v>
      </c>
      <c r="BM207" s="212">
        <f>SUM(AN206:AN208,AR206:AR208,AV206:AV208,AZ206:AZ208)</f>
        <v>54</v>
      </c>
      <c r="BN207" s="211">
        <f>BL207-BM207</f>
        <v>30</v>
      </c>
      <c r="BO207" s="427">
        <f>(BG207-BH207)*1000+(BK207)*100+BN207</f>
        <v>1230</v>
      </c>
      <c r="BP207" s="428"/>
    </row>
    <row r="208" spans="2:68" ht="12" customHeight="1" x14ac:dyDescent="0.15">
      <c r="B208" s="248"/>
      <c r="C208" s="270" t="s">
        <v>171</v>
      </c>
      <c r="D208" s="187">
        <f>IF(J205="","",J205)</f>
        <v>15</v>
      </c>
      <c r="E208" s="170" t="str">
        <f t="shared" si="47"/>
        <v>-</v>
      </c>
      <c r="F208" s="186">
        <f>IF(H205="","",H205)</f>
        <v>10</v>
      </c>
      <c r="G208" s="500" t="str">
        <f>IF(I205="","",I205)</f>
        <v>-</v>
      </c>
      <c r="H208" s="493"/>
      <c r="I208" s="494"/>
      <c r="J208" s="494"/>
      <c r="K208" s="495"/>
      <c r="L208" s="153">
        <v>6</v>
      </c>
      <c r="M208" s="170" t="str">
        <f t="shared" si="43"/>
        <v>-</v>
      </c>
      <c r="N208" s="184">
        <v>15</v>
      </c>
      <c r="O208" s="439"/>
      <c r="P208" s="153">
        <v>8</v>
      </c>
      <c r="Q208" s="185" t="str">
        <f t="shared" si="44"/>
        <v>-</v>
      </c>
      <c r="R208" s="184">
        <v>15</v>
      </c>
      <c r="S208" s="430"/>
      <c r="T208" s="97">
        <f>Y207</f>
        <v>1</v>
      </c>
      <c r="U208" s="98" t="s">
        <v>2</v>
      </c>
      <c r="V208" s="98">
        <f>Z207</f>
        <v>2</v>
      </c>
      <c r="W208" s="99" t="s">
        <v>1</v>
      </c>
      <c r="X208" s="149"/>
      <c r="Y208" s="210"/>
      <c r="Z208" s="209"/>
      <c r="AA208" s="210"/>
      <c r="AB208" s="209"/>
      <c r="AC208" s="208"/>
      <c r="AD208" s="209"/>
      <c r="AE208" s="209"/>
      <c r="AF208" s="208"/>
      <c r="AG208" s="151"/>
      <c r="AH208" s="217"/>
      <c r="AI208" s="42"/>
      <c r="AJ208" s="248"/>
      <c r="AK208" s="270" t="s">
        <v>199</v>
      </c>
      <c r="AL208" s="187" t="str">
        <f>IF(AR205="","",AR205)</f>
        <v/>
      </c>
      <c r="AM208" s="170" t="str">
        <f t="shared" si="48"/>
        <v/>
      </c>
      <c r="AN208" s="186" t="str">
        <f>IF(AP205="","",AP205)</f>
        <v/>
      </c>
      <c r="AO208" s="500" t="str">
        <f>IF(AQ205="","",AQ205)</f>
        <v/>
      </c>
      <c r="AP208" s="493"/>
      <c r="AQ208" s="494"/>
      <c r="AR208" s="494"/>
      <c r="AS208" s="495"/>
      <c r="AT208" s="153"/>
      <c r="AU208" s="170" t="str">
        <f t="shared" si="45"/>
        <v/>
      </c>
      <c r="AV208" s="184"/>
      <c r="AW208" s="439"/>
      <c r="AX208" s="153"/>
      <c r="AY208" s="185" t="str">
        <f t="shared" si="46"/>
        <v/>
      </c>
      <c r="AZ208" s="184"/>
      <c r="BA208" s="430"/>
      <c r="BB208" s="97">
        <f>BG207</f>
        <v>2</v>
      </c>
      <c r="BC208" s="98" t="s">
        <v>2</v>
      </c>
      <c r="BD208" s="98">
        <f>BH207</f>
        <v>1</v>
      </c>
      <c r="BE208" s="99" t="s">
        <v>1</v>
      </c>
      <c r="BF208" s="149"/>
      <c r="BG208" s="210"/>
      <c r="BH208" s="209"/>
      <c r="BI208" s="210"/>
      <c r="BJ208" s="209"/>
      <c r="BK208" s="208"/>
      <c r="BL208" s="209"/>
      <c r="BM208" s="209"/>
      <c r="BN208" s="208"/>
      <c r="BO208" s="151"/>
      <c r="BP208" s="217"/>
    </row>
    <row r="209" spans="2:68" ht="12" customHeight="1" x14ac:dyDescent="0.15">
      <c r="B209" s="250" t="s">
        <v>301</v>
      </c>
      <c r="C209" s="236" t="s">
        <v>31</v>
      </c>
      <c r="D209" s="172">
        <f>IF(N203="","",N203)</f>
        <v>15</v>
      </c>
      <c r="E209" s="174" t="str">
        <f t="shared" si="47"/>
        <v>-</v>
      </c>
      <c r="F209" s="169">
        <f>IF(L203="","",L203)</f>
        <v>14</v>
      </c>
      <c r="G209" s="431" t="str">
        <f>IF(O203="","",IF(O203="○","×",IF(O203="×","○")))</f>
        <v>○</v>
      </c>
      <c r="H209" s="171">
        <f>IF(N206="","",N206)</f>
        <v>15</v>
      </c>
      <c r="I209" s="170" t="str">
        <f t="shared" ref="I209:I214" si="49">IF(H209="","","-")</f>
        <v>-</v>
      </c>
      <c r="J209" s="169">
        <f>IF(L206="","",L206)</f>
        <v>10</v>
      </c>
      <c r="K209" s="431" t="str">
        <f>IF(O206="","",IF(O206="○","×",IF(O206="×","○")))</f>
        <v>○</v>
      </c>
      <c r="L209" s="471"/>
      <c r="M209" s="472"/>
      <c r="N209" s="472"/>
      <c r="O209" s="491"/>
      <c r="P209" s="150">
        <v>11</v>
      </c>
      <c r="Q209" s="170" t="str">
        <f t="shared" si="44"/>
        <v>-</v>
      </c>
      <c r="R209" s="177">
        <v>15</v>
      </c>
      <c r="S209" s="429" t="str">
        <f>IF(P209&lt;&gt;"",IF(P209&gt;R209,IF(P210&gt;R210,"○",IF(P211&gt;R211,"○","×")),IF(P210&gt;R210,IF(P211&gt;R211,"○","×"),"×")),"")</f>
        <v>×</v>
      </c>
      <c r="T209" s="421">
        <f>RANK(AG210,AG204:AG213)</f>
        <v>1</v>
      </c>
      <c r="U209" s="422"/>
      <c r="V209" s="422"/>
      <c r="W209" s="423"/>
      <c r="X209" s="149"/>
      <c r="Y209" s="216"/>
      <c r="Z209" s="212"/>
      <c r="AA209" s="216"/>
      <c r="AB209" s="212"/>
      <c r="AC209" s="211"/>
      <c r="AD209" s="212"/>
      <c r="AE209" s="212"/>
      <c r="AF209" s="211"/>
      <c r="AG209" s="151"/>
      <c r="AH209" s="217"/>
      <c r="AI209" s="60"/>
      <c r="AJ209" s="250" t="s">
        <v>139</v>
      </c>
      <c r="AK209" s="236" t="s">
        <v>354</v>
      </c>
      <c r="AL209" s="172">
        <f>IF(AV203="","",AV203)</f>
        <v>15</v>
      </c>
      <c r="AM209" s="174" t="str">
        <f t="shared" si="48"/>
        <v>-</v>
      </c>
      <c r="AN209" s="169">
        <f>IF(AT203="","",AT203)</f>
        <v>0</v>
      </c>
      <c r="AO209" s="431" t="str">
        <f>IF(AW203="","",IF(AW203="○","×",IF(AW203="×","○")))</f>
        <v>○</v>
      </c>
      <c r="AP209" s="171">
        <f>IF(AV206="","",AV206)</f>
        <v>15</v>
      </c>
      <c r="AQ209" s="170" t="str">
        <f t="shared" ref="AQ209:AQ214" si="50">IF(AP209="","","-")</f>
        <v>-</v>
      </c>
      <c r="AR209" s="169">
        <f>IF(AT206="","",AT206)</f>
        <v>10</v>
      </c>
      <c r="AS209" s="431" t="str">
        <f>IF(AW206="","",IF(AW206="○","×",IF(AW206="×","○")))</f>
        <v>○</v>
      </c>
      <c r="AT209" s="471"/>
      <c r="AU209" s="472"/>
      <c r="AV209" s="472"/>
      <c r="AW209" s="491"/>
      <c r="AX209" s="150">
        <v>15</v>
      </c>
      <c r="AY209" s="170" t="str">
        <f t="shared" si="46"/>
        <v>-</v>
      </c>
      <c r="AZ209" s="177">
        <v>12</v>
      </c>
      <c r="BA209" s="429" t="str">
        <f>IF(AX209&lt;&gt;"",IF(AX209&gt;AZ209,IF(AX210&gt;AZ210,"○",IF(AX211&gt;AZ211,"○","×")),IF(AX210&gt;AZ210,IF(AX211&gt;AZ211,"○","×"),"×")),"")</f>
        <v>○</v>
      </c>
      <c r="BB209" s="421">
        <f>RANK(BO210,BO204:BO213)</f>
        <v>1</v>
      </c>
      <c r="BC209" s="422"/>
      <c r="BD209" s="422"/>
      <c r="BE209" s="423"/>
      <c r="BF209" s="149"/>
      <c r="BG209" s="216"/>
      <c r="BH209" s="212"/>
      <c r="BI209" s="216"/>
      <c r="BJ209" s="212"/>
      <c r="BK209" s="211"/>
      <c r="BL209" s="212"/>
      <c r="BM209" s="212"/>
      <c r="BN209" s="211"/>
      <c r="BO209" s="151"/>
      <c r="BP209" s="217"/>
    </row>
    <row r="210" spans="2:68" ht="12" customHeight="1" x14ac:dyDescent="0.15">
      <c r="B210" s="250" t="s">
        <v>300</v>
      </c>
      <c r="C210" s="236" t="s">
        <v>31</v>
      </c>
      <c r="D210" s="172">
        <f>IF(N204="","",N204)</f>
        <v>15</v>
      </c>
      <c r="E210" s="170" t="str">
        <f t="shared" si="47"/>
        <v>-</v>
      </c>
      <c r="F210" s="169">
        <f>IF(L204="","",L204)</f>
        <v>8</v>
      </c>
      <c r="G210" s="432" t="str">
        <f>IF(I207="","",I207)</f>
        <v/>
      </c>
      <c r="H210" s="171">
        <f>IF(N207="","",N207)</f>
        <v>8</v>
      </c>
      <c r="I210" s="170" t="str">
        <f t="shared" si="49"/>
        <v>-</v>
      </c>
      <c r="J210" s="169">
        <f>IF(L207="","",L207)</f>
        <v>15</v>
      </c>
      <c r="K210" s="432" t="str">
        <f>IF(M207="","",M207)</f>
        <v>-</v>
      </c>
      <c r="L210" s="474"/>
      <c r="M210" s="475"/>
      <c r="N210" s="475"/>
      <c r="O210" s="492"/>
      <c r="P210" s="150">
        <v>14</v>
      </c>
      <c r="Q210" s="170" t="str">
        <f t="shared" si="44"/>
        <v>-</v>
      </c>
      <c r="R210" s="177">
        <v>15</v>
      </c>
      <c r="S210" s="429"/>
      <c r="T210" s="424"/>
      <c r="U210" s="425"/>
      <c r="V210" s="425"/>
      <c r="W210" s="426"/>
      <c r="X210" s="149"/>
      <c r="Y210" s="216">
        <f>COUNTIF(D209:S211,"○")</f>
        <v>2</v>
      </c>
      <c r="Z210" s="212">
        <f>COUNTIF(D209:S211,"×")</f>
        <v>1</v>
      </c>
      <c r="AA210" s="215">
        <f>(IF((D209&gt;F209),1,0))+(IF((D210&gt;F210),1,0))+(IF((D211&gt;F211),1,0))+(IF((H209&gt;J209),1,0))+(IF((H210&gt;J210),1,0))+(IF((H211&gt;J211),1,0))+(IF((L209&gt;N209),1,0))+(IF((L210&gt;N210),1,0))+(IF((L211&gt;N211),1,0))+(IF((P209&gt;R209),1,0))+(IF((P210&gt;R210),1,0))+(IF((P211&gt;R211),1,0))</f>
        <v>4</v>
      </c>
      <c r="AB210" s="214">
        <f>(IF((D209&lt;F209),1,0))+(IF((D210&lt;F210),1,0))+(IF((D211&lt;F211),1,0))+(IF((H209&lt;J209),1,0))+(IF((H210&lt;J210),1,0))+(IF((H211&lt;J211),1,0))+(IF((L209&lt;N209),1,0))+(IF((L210&lt;N210),1,0))+(IF((L211&lt;N211),1,0))+(IF((P209&lt;R209),1,0))+(IF((P210&lt;R210),1,0))+(IF((P211&lt;R211),1,0))</f>
        <v>3</v>
      </c>
      <c r="AC210" s="213">
        <f>AA210-AB210</f>
        <v>1</v>
      </c>
      <c r="AD210" s="212">
        <f>SUM(D209:D211,H209:H211,L209:L211,P209:P211)</f>
        <v>93</v>
      </c>
      <c r="AE210" s="212">
        <f>SUM(F209:F211,J209:J211,N209:N211,R209:R211)</f>
        <v>83</v>
      </c>
      <c r="AF210" s="211">
        <f>AD210-AE210</f>
        <v>10</v>
      </c>
      <c r="AG210" s="427">
        <f>(Y210-Z210)*1000+(AC210)*100+AF210</f>
        <v>1110</v>
      </c>
      <c r="AH210" s="428"/>
      <c r="AI210" s="60"/>
      <c r="AJ210" s="250" t="s">
        <v>138</v>
      </c>
      <c r="AK210" s="236" t="s">
        <v>354</v>
      </c>
      <c r="AL210" s="172">
        <f>IF(AV204="","",AV204)</f>
        <v>15</v>
      </c>
      <c r="AM210" s="170" t="str">
        <f t="shared" si="48"/>
        <v>-</v>
      </c>
      <c r="AN210" s="169">
        <f>IF(AT204="","",AT204)</f>
        <v>0</v>
      </c>
      <c r="AO210" s="432" t="str">
        <f>IF(AQ207="","",AQ207)</f>
        <v/>
      </c>
      <c r="AP210" s="171">
        <f>IF(AV207="","",AV207)</f>
        <v>15</v>
      </c>
      <c r="AQ210" s="170" t="str">
        <f t="shared" si="50"/>
        <v>-</v>
      </c>
      <c r="AR210" s="169">
        <f>IF(AT207="","",AT207)</f>
        <v>14</v>
      </c>
      <c r="AS210" s="432" t="str">
        <f>IF(AU207="","",AU207)</f>
        <v>-</v>
      </c>
      <c r="AT210" s="474"/>
      <c r="AU210" s="475"/>
      <c r="AV210" s="475"/>
      <c r="AW210" s="492"/>
      <c r="AX210" s="150">
        <v>15</v>
      </c>
      <c r="AY210" s="170" t="str">
        <f t="shared" si="46"/>
        <v>-</v>
      </c>
      <c r="AZ210" s="177">
        <v>6</v>
      </c>
      <c r="BA210" s="429"/>
      <c r="BB210" s="424"/>
      <c r="BC210" s="425"/>
      <c r="BD210" s="425"/>
      <c r="BE210" s="426"/>
      <c r="BF210" s="149"/>
      <c r="BG210" s="216">
        <f>COUNTIF(AL209:BA211,"○")</f>
        <v>3</v>
      </c>
      <c r="BH210" s="212">
        <f>COUNTIF(AL209:BA211,"×")</f>
        <v>0</v>
      </c>
      <c r="BI210" s="215">
        <f>(IF((AL209&gt;AN209),1,0))+(IF((AL210&gt;AN210),1,0))+(IF((AL211&gt;AN211),1,0))+(IF((AP209&gt;AR209),1,0))+(IF((AP210&gt;AR210),1,0))+(IF((AP211&gt;AR211),1,0))+(IF((AT209&gt;AV209),1,0))+(IF((AT210&gt;AV210),1,0))+(IF((AT211&gt;AV211),1,0))+(IF((AX209&gt;AZ209),1,0))+(IF((AX210&gt;AZ210),1,0))+(IF((AX211&gt;AZ211),1,0))</f>
        <v>6</v>
      </c>
      <c r="BJ210" s="214">
        <f>(IF((AL209&lt;AN209),1,0))+(IF((AL210&lt;AN210),1,0))+(IF((AL211&lt;AN211),1,0))+(IF((AP209&lt;AR209),1,0))+(IF((AP210&lt;AR210),1,0))+(IF((AP211&lt;AR211),1,0))+(IF((AT209&lt;AV209),1,0))+(IF((AT210&lt;AV210),1,0))+(IF((AT211&lt;AV211),1,0))+(IF((AX209&lt;AZ209),1,0))+(IF((AX210&lt;AZ210),1,0))+(IF((AX211&lt;AZ211),1,0))</f>
        <v>0</v>
      </c>
      <c r="BK210" s="213">
        <f>BI210-BJ210</f>
        <v>6</v>
      </c>
      <c r="BL210" s="212">
        <f>SUM(AL209:AL211,AP209:AP211,AT209:AT211,AX209:AX211)</f>
        <v>90</v>
      </c>
      <c r="BM210" s="212">
        <f>SUM(AN209:AN211,AR209:AR211,AV209:AV211,AZ209:AZ211)</f>
        <v>42</v>
      </c>
      <c r="BN210" s="211">
        <f>BL210-BM210</f>
        <v>48</v>
      </c>
      <c r="BO210" s="427">
        <f>(BG210-BH210)*1000+(BK210)*100+BN210</f>
        <v>3648</v>
      </c>
      <c r="BP210" s="428"/>
    </row>
    <row r="211" spans="2:68" ht="12" customHeight="1" x14ac:dyDescent="0.15">
      <c r="B211" s="248"/>
      <c r="C211" s="270" t="s">
        <v>302</v>
      </c>
      <c r="D211" s="187" t="str">
        <f>IF(N205="","",N205)</f>
        <v/>
      </c>
      <c r="E211" s="185" t="str">
        <f t="shared" si="47"/>
        <v/>
      </c>
      <c r="F211" s="186" t="str">
        <f>IF(L205="","",L205)</f>
        <v/>
      </c>
      <c r="G211" s="500" t="str">
        <f>IF(I208="","",I208)</f>
        <v/>
      </c>
      <c r="H211" s="219">
        <f>IF(N208="","",N208)</f>
        <v>15</v>
      </c>
      <c r="I211" s="170" t="str">
        <f t="shared" si="49"/>
        <v>-</v>
      </c>
      <c r="J211" s="186">
        <f>IF(L208="","",L208)</f>
        <v>6</v>
      </c>
      <c r="K211" s="500" t="str">
        <f>IF(M208="","",M208)</f>
        <v>-</v>
      </c>
      <c r="L211" s="493"/>
      <c r="M211" s="494"/>
      <c r="N211" s="494"/>
      <c r="O211" s="495"/>
      <c r="P211" s="153"/>
      <c r="Q211" s="170" t="str">
        <f t="shared" si="44"/>
        <v/>
      </c>
      <c r="R211" s="184"/>
      <c r="S211" s="430"/>
      <c r="T211" s="97">
        <f>Y210</f>
        <v>2</v>
      </c>
      <c r="U211" s="98" t="s">
        <v>2</v>
      </c>
      <c r="V211" s="98">
        <f>Z210</f>
        <v>1</v>
      </c>
      <c r="W211" s="99" t="s">
        <v>1</v>
      </c>
      <c r="X211" s="149"/>
      <c r="Y211" s="216"/>
      <c r="Z211" s="212"/>
      <c r="AA211" s="216"/>
      <c r="AB211" s="212"/>
      <c r="AC211" s="211"/>
      <c r="AD211" s="212"/>
      <c r="AE211" s="212"/>
      <c r="AF211" s="211"/>
      <c r="AG211" s="151"/>
      <c r="AH211" s="217"/>
      <c r="AI211" s="42"/>
      <c r="AJ211" s="248"/>
      <c r="AK211" s="270" t="s">
        <v>341</v>
      </c>
      <c r="AL211" s="187" t="str">
        <f>IF(AV205="","",AV205)</f>
        <v/>
      </c>
      <c r="AM211" s="185" t="str">
        <f t="shared" si="48"/>
        <v/>
      </c>
      <c r="AN211" s="186" t="str">
        <f>IF(AT205="","",AT205)</f>
        <v/>
      </c>
      <c r="AO211" s="500" t="str">
        <f>IF(AQ208="","",AQ208)</f>
        <v/>
      </c>
      <c r="AP211" s="219" t="str">
        <f>IF(AV208="","",AV208)</f>
        <v/>
      </c>
      <c r="AQ211" s="170" t="str">
        <f t="shared" si="50"/>
        <v/>
      </c>
      <c r="AR211" s="186" t="str">
        <f>IF(AT208="","",AT208)</f>
        <v/>
      </c>
      <c r="AS211" s="500" t="str">
        <f>IF(AU208="","",AU208)</f>
        <v/>
      </c>
      <c r="AT211" s="493"/>
      <c r="AU211" s="494"/>
      <c r="AV211" s="494"/>
      <c r="AW211" s="495"/>
      <c r="AX211" s="153"/>
      <c r="AY211" s="170" t="str">
        <f t="shared" si="46"/>
        <v/>
      </c>
      <c r="AZ211" s="184"/>
      <c r="BA211" s="430"/>
      <c r="BB211" s="97">
        <f>BG210</f>
        <v>3</v>
      </c>
      <c r="BC211" s="98" t="s">
        <v>2</v>
      </c>
      <c r="BD211" s="98">
        <f>BH210</f>
        <v>0</v>
      </c>
      <c r="BE211" s="99" t="s">
        <v>1</v>
      </c>
      <c r="BF211" s="149"/>
      <c r="BG211" s="216"/>
      <c r="BH211" s="212"/>
      <c r="BI211" s="216"/>
      <c r="BJ211" s="212"/>
      <c r="BK211" s="211"/>
      <c r="BL211" s="212"/>
      <c r="BM211" s="212"/>
      <c r="BN211" s="211"/>
      <c r="BO211" s="151"/>
      <c r="BP211" s="217"/>
    </row>
    <row r="212" spans="2:68" ht="12" customHeight="1" x14ac:dyDescent="0.15">
      <c r="B212" s="246" t="s">
        <v>202</v>
      </c>
      <c r="C212" s="236" t="s">
        <v>392</v>
      </c>
      <c r="D212" s="172">
        <f>IF(R203="","",R203)</f>
        <v>10</v>
      </c>
      <c r="E212" s="170" t="str">
        <f t="shared" si="47"/>
        <v>-</v>
      </c>
      <c r="F212" s="169">
        <f>IF(P203="","",P203)</f>
        <v>15</v>
      </c>
      <c r="G212" s="431" t="str">
        <f>IF(S203="","",IF(S203="○","×",IF(S203="×","○")))</f>
        <v>×</v>
      </c>
      <c r="H212" s="171">
        <f>IF(R206="","",R206)</f>
        <v>9</v>
      </c>
      <c r="I212" s="174" t="str">
        <f t="shared" si="49"/>
        <v>-</v>
      </c>
      <c r="J212" s="169">
        <f>IF(P206="","",P206)</f>
        <v>15</v>
      </c>
      <c r="K212" s="431" t="str">
        <f>IF(S206="","",IF(S206="○","×",IF(S206="×","○")))</f>
        <v>○</v>
      </c>
      <c r="L212" s="175">
        <f>IF(R209="","",R209)</f>
        <v>15</v>
      </c>
      <c r="M212" s="170" t="str">
        <f>IF(L212="","","-")</f>
        <v>-</v>
      </c>
      <c r="N212" s="173">
        <f>IF(P209="","",P209)</f>
        <v>11</v>
      </c>
      <c r="O212" s="431" t="str">
        <f>IF(S209="","",IF(S209="○","×",IF(S209="×","○")))</f>
        <v>○</v>
      </c>
      <c r="P212" s="471"/>
      <c r="Q212" s="472"/>
      <c r="R212" s="472"/>
      <c r="S212" s="473"/>
      <c r="T212" s="421">
        <f>RANK(AG213,AG204:AG213)</f>
        <v>2</v>
      </c>
      <c r="U212" s="422"/>
      <c r="V212" s="422"/>
      <c r="W212" s="423"/>
      <c r="X212" s="149"/>
      <c r="Y212" s="195"/>
      <c r="Z212" s="194"/>
      <c r="AA212" s="195"/>
      <c r="AB212" s="194"/>
      <c r="AC212" s="218"/>
      <c r="AD212" s="194"/>
      <c r="AE212" s="194"/>
      <c r="AF212" s="218"/>
      <c r="AG212" s="151"/>
      <c r="AH212" s="217"/>
      <c r="AI212" s="60"/>
      <c r="AJ212" s="246" t="s">
        <v>188</v>
      </c>
      <c r="AK212" s="236" t="s">
        <v>189</v>
      </c>
      <c r="AL212" s="172">
        <f>IF(AZ203="","",AZ203)</f>
        <v>12</v>
      </c>
      <c r="AM212" s="170" t="str">
        <f t="shared" si="48"/>
        <v>-</v>
      </c>
      <c r="AN212" s="169">
        <f>IF(AX203="","",AX203)</f>
        <v>15</v>
      </c>
      <c r="AO212" s="431" t="str">
        <f>IF(BA203="","",IF(BA203="○","×",IF(BA203="×","○")))</f>
        <v>×</v>
      </c>
      <c r="AP212" s="171">
        <f>IF(AZ206="","",AZ206)</f>
        <v>13</v>
      </c>
      <c r="AQ212" s="174" t="str">
        <f t="shared" si="50"/>
        <v>-</v>
      </c>
      <c r="AR212" s="169">
        <f>IF(AX206="","",AX206)</f>
        <v>15</v>
      </c>
      <c r="AS212" s="431" t="str">
        <f>IF(BA206="","",IF(BA206="○","×",IF(BA206="×","○")))</f>
        <v>×</v>
      </c>
      <c r="AT212" s="175">
        <f>IF(AZ209="","",AZ209)</f>
        <v>12</v>
      </c>
      <c r="AU212" s="170" t="str">
        <f>IF(AT212="","","-")</f>
        <v>-</v>
      </c>
      <c r="AV212" s="173">
        <f>IF(AX209="","",AX209)</f>
        <v>15</v>
      </c>
      <c r="AW212" s="431" t="str">
        <f>IF(BA209="","",IF(BA209="○","×",IF(BA209="×","○")))</f>
        <v>×</v>
      </c>
      <c r="AX212" s="471"/>
      <c r="AY212" s="472"/>
      <c r="AZ212" s="472"/>
      <c r="BA212" s="473"/>
      <c r="BB212" s="421">
        <f>RANK(BO213,BO204:BO213)</f>
        <v>4</v>
      </c>
      <c r="BC212" s="422"/>
      <c r="BD212" s="422"/>
      <c r="BE212" s="423"/>
      <c r="BF212" s="149"/>
      <c r="BG212" s="195"/>
      <c r="BH212" s="194"/>
      <c r="BI212" s="195"/>
      <c r="BJ212" s="194"/>
      <c r="BK212" s="218"/>
      <c r="BL212" s="194"/>
      <c r="BM212" s="194"/>
      <c r="BN212" s="218"/>
      <c r="BO212" s="151"/>
      <c r="BP212" s="217"/>
    </row>
    <row r="213" spans="2:68" ht="12" customHeight="1" x14ac:dyDescent="0.15">
      <c r="B213" s="246" t="s">
        <v>198</v>
      </c>
      <c r="C213" s="236" t="s">
        <v>200</v>
      </c>
      <c r="D213" s="172">
        <f>IF(R204="","",R204)</f>
        <v>11</v>
      </c>
      <c r="E213" s="170" t="str">
        <f t="shared" si="47"/>
        <v>-</v>
      </c>
      <c r="F213" s="169">
        <f>IF(P204="","",P204)</f>
        <v>15</v>
      </c>
      <c r="G213" s="432" t="str">
        <f>IF(I210="","",I210)</f>
        <v>-</v>
      </c>
      <c r="H213" s="171">
        <f>IF(R207="","",R207)</f>
        <v>15</v>
      </c>
      <c r="I213" s="170" t="str">
        <f t="shared" si="49"/>
        <v>-</v>
      </c>
      <c r="J213" s="169">
        <f>IF(P207="","",P207)</f>
        <v>10</v>
      </c>
      <c r="K213" s="432" t="str">
        <f>IF(M210="","",M210)</f>
        <v/>
      </c>
      <c r="L213" s="171">
        <f>IF(R210="","",R210)</f>
        <v>15</v>
      </c>
      <c r="M213" s="170" t="str">
        <f>IF(L213="","","-")</f>
        <v>-</v>
      </c>
      <c r="N213" s="169">
        <f>IF(P210="","",P210)</f>
        <v>14</v>
      </c>
      <c r="O213" s="432" t="str">
        <f>IF(Q210="","",Q210)</f>
        <v>-</v>
      </c>
      <c r="P213" s="474"/>
      <c r="Q213" s="475"/>
      <c r="R213" s="475"/>
      <c r="S213" s="476"/>
      <c r="T213" s="424"/>
      <c r="U213" s="425"/>
      <c r="V213" s="425"/>
      <c r="W213" s="426"/>
      <c r="X213" s="149"/>
      <c r="Y213" s="216">
        <f>COUNTIF(D212:S214,"○")</f>
        <v>2</v>
      </c>
      <c r="Z213" s="212">
        <f>COUNTIF(D212:S214,"×")</f>
        <v>1</v>
      </c>
      <c r="AA213" s="215">
        <f>(IF((D212&gt;F212),1,0))+(IF((D213&gt;F213),1,0))+(IF((D214&gt;F214),1,0))+(IF((H212&gt;J212),1,0))+(IF((H213&gt;J213),1,0))+(IF((H214&gt;J214),1,0))+(IF((L212&gt;N212),1,0))+(IF((L213&gt;N213),1,0))+(IF((L214&gt;N214),1,0))+(IF((P212&gt;R212),1,0))+(IF((P213&gt;R213),1,0))+(IF((P214&gt;R214),1,0))</f>
        <v>4</v>
      </c>
      <c r="AB213" s="214">
        <f>(IF((D212&lt;F212),1,0))+(IF((D213&lt;F213),1,0))+(IF((D214&lt;F214),1,0))+(IF((H212&lt;J212),1,0))+(IF((H213&lt;J213),1,0))+(IF((H214&lt;J214),1,0))+(IF((L212&lt;N212),1,0))+(IF((L213&lt;N213),1,0))+(IF((L214&lt;N214),1,0))+(IF((P212&lt;R212),1,0))+(IF((P213&lt;R213),1,0))+(IF((P214&lt;R214),1,0))</f>
        <v>3</v>
      </c>
      <c r="AC213" s="213">
        <f>AA213-AB213</f>
        <v>1</v>
      </c>
      <c r="AD213" s="212">
        <f>SUM(D212:D214,H212:H214,L212:L214,P212:P214)</f>
        <v>90</v>
      </c>
      <c r="AE213" s="212">
        <f>SUM(F212:F214,J212:J214,N212:N214,R212:R214)</f>
        <v>88</v>
      </c>
      <c r="AF213" s="211">
        <f>AD213-AE213</f>
        <v>2</v>
      </c>
      <c r="AG213" s="427">
        <f>(Y213-Z213)*1000+(AC213)*100+AF213</f>
        <v>1102</v>
      </c>
      <c r="AH213" s="428"/>
      <c r="AI213" s="60"/>
      <c r="AJ213" s="246" t="s">
        <v>187</v>
      </c>
      <c r="AK213" s="236" t="s">
        <v>186</v>
      </c>
      <c r="AL213" s="172">
        <f>IF(AZ204="","",AZ204)</f>
        <v>15</v>
      </c>
      <c r="AM213" s="170" t="str">
        <f t="shared" si="48"/>
        <v>-</v>
      </c>
      <c r="AN213" s="169">
        <f>IF(AX204="","",AX204)</f>
        <v>12</v>
      </c>
      <c r="AO213" s="432" t="str">
        <f>IF(AQ210="","",AQ210)</f>
        <v>-</v>
      </c>
      <c r="AP213" s="171">
        <f>IF(AZ207="","",AZ207)</f>
        <v>11</v>
      </c>
      <c r="AQ213" s="170" t="str">
        <f t="shared" si="50"/>
        <v>-</v>
      </c>
      <c r="AR213" s="169">
        <f>IF(AX207="","",AX207)</f>
        <v>15</v>
      </c>
      <c r="AS213" s="432" t="str">
        <f>IF(AU210="","",AU210)</f>
        <v/>
      </c>
      <c r="AT213" s="171">
        <f>IF(AZ210="","",AZ210)</f>
        <v>6</v>
      </c>
      <c r="AU213" s="170" t="str">
        <f>IF(AT213="","","-")</f>
        <v>-</v>
      </c>
      <c r="AV213" s="169">
        <f>IF(AX210="","",AX210)</f>
        <v>15</v>
      </c>
      <c r="AW213" s="432" t="str">
        <f>IF(AY210="","",AY210)</f>
        <v>-</v>
      </c>
      <c r="AX213" s="474"/>
      <c r="AY213" s="475"/>
      <c r="AZ213" s="475"/>
      <c r="BA213" s="476"/>
      <c r="BB213" s="424"/>
      <c r="BC213" s="425"/>
      <c r="BD213" s="425"/>
      <c r="BE213" s="426"/>
      <c r="BF213" s="149"/>
      <c r="BG213" s="216">
        <f>COUNTIF(AL212:BA214,"○")</f>
        <v>0</v>
      </c>
      <c r="BH213" s="212">
        <f>COUNTIF(AL212:BA214,"×")</f>
        <v>3</v>
      </c>
      <c r="BI213" s="215">
        <f>(IF((AL212&gt;AN212),1,0))+(IF((AL213&gt;AN213),1,0))+(IF((AL214&gt;AN214),1,0))+(IF((AP212&gt;AR212),1,0))+(IF((AP213&gt;AR213),1,0))+(IF((AP214&gt;AR214),1,0))+(IF((AT212&gt;AV212),1,0))+(IF((AT213&gt;AV213),1,0))+(IF((AT214&gt;AV214),1,0))+(IF((AX212&gt;AZ212),1,0))+(IF((AX213&gt;AZ213),1,0))+(IF((AX214&gt;AZ214),1,0))</f>
        <v>1</v>
      </c>
      <c r="BJ213" s="214">
        <f>(IF((AL212&lt;AN212),1,0))+(IF((AL213&lt;AN213),1,0))+(IF((AL214&lt;AN214),1,0))+(IF((AP212&lt;AR212),1,0))+(IF((AP213&lt;AR213),1,0))+(IF((AP214&lt;AR214),1,0))+(IF((AT212&lt;AV212),1,0))+(IF((AT213&lt;AV213),1,0))+(IF((AT214&lt;AV214),1,0))+(IF((AX212&lt;AZ212),1,0))+(IF((AX213&lt;AZ213),1,0))+(IF((AX214&lt;AZ214),1,0))</f>
        <v>6</v>
      </c>
      <c r="BK213" s="213">
        <f>BI213-BJ213</f>
        <v>-5</v>
      </c>
      <c r="BL213" s="212">
        <f>SUM(AL212:AL214,AP212:AP214,AT212:AT214,AX212:AX214)</f>
        <v>78</v>
      </c>
      <c r="BM213" s="212">
        <f>SUM(AN212:AN214,AR212:AR214,AV212:AV214,AZ212:AZ214)</f>
        <v>102</v>
      </c>
      <c r="BN213" s="211">
        <f>BL213-BM213</f>
        <v>-24</v>
      </c>
      <c r="BO213" s="427">
        <f>(BG213-BH213)*1000+(BK213)*100+BN213</f>
        <v>-3524</v>
      </c>
      <c r="BP213" s="428"/>
    </row>
    <row r="214" spans="2:68" ht="12" customHeight="1" thickBot="1" x14ac:dyDescent="0.2">
      <c r="B214" s="253"/>
      <c r="C214" s="245" t="s">
        <v>199</v>
      </c>
      <c r="D214" s="162" t="str">
        <f>IF(R205="","",R205)</f>
        <v/>
      </c>
      <c r="E214" s="160" t="str">
        <f t="shared" si="47"/>
        <v/>
      </c>
      <c r="F214" s="159" t="str">
        <f>IF(P205="","",P205)</f>
        <v/>
      </c>
      <c r="G214" s="433" t="str">
        <f>IF(I211="","",I211)</f>
        <v>-</v>
      </c>
      <c r="H214" s="161">
        <f>IF(R208="","",R208)</f>
        <v>15</v>
      </c>
      <c r="I214" s="160" t="str">
        <f t="shared" si="49"/>
        <v>-</v>
      </c>
      <c r="J214" s="159">
        <f>IF(P208="","",P208)</f>
        <v>8</v>
      </c>
      <c r="K214" s="433" t="str">
        <f>IF(M211="","",M211)</f>
        <v/>
      </c>
      <c r="L214" s="161" t="str">
        <f>IF(R211="","",R211)</f>
        <v/>
      </c>
      <c r="M214" s="160" t="str">
        <f>IF(L214="","","-")</f>
        <v/>
      </c>
      <c r="N214" s="159" t="str">
        <f>IF(P211="","",P211)</f>
        <v/>
      </c>
      <c r="O214" s="433" t="str">
        <f>IF(Q211="","",Q211)</f>
        <v/>
      </c>
      <c r="P214" s="477"/>
      <c r="Q214" s="478"/>
      <c r="R214" s="478"/>
      <c r="S214" s="479"/>
      <c r="T214" s="3">
        <f>Y213</f>
        <v>2</v>
      </c>
      <c r="U214" s="2" t="s">
        <v>2</v>
      </c>
      <c r="V214" s="2">
        <f>Z213</f>
        <v>1</v>
      </c>
      <c r="W214" s="1" t="s">
        <v>1</v>
      </c>
      <c r="X214" s="149"/>
      <c r="Y214" s="210"/>
      <c r="Z214" s="209"/>
      <c r="AA214" s="210"/>
      <c r="AB214" s="209"/>
      <c r="AC214" s="208"/>
      <c r="AD214" s="209"/>
      <c r="AE214" s="209"/>
      <c r="AF214" s="208"/>
      <c r="AG214" s="196"/>
      <c r="AH214" s="207"/>
      <c r="AI214" s="42"/>
      <c r="AJ214" s="253"/>
      <c r="AK214" s="245" t="s">
        <v>110</v>
      </c>
      <c r="AL214" s="162">
        <f>IF(AZ205="","",AZ205)</f>
        <v>9</v>
      </c>
      <c r="AM214" s="160" t="str">
        <f t="shared" si="48"/>
        <v>-</v>
      </c>
      <c r="AN214" s="159">
        <f>IF(AX205="","",AX205)</f>
        <v>15</v>
      </c>
      <c r="AO214" s="433" t="str">
        <f>IF(AQ211="","",AQ211)</f>
        <v/>
      </c>
      <c r="AP214" s="161" t="str">
        <f>IF(AZ208="","",AZ208)</f>
        <v/>
      </c>
      <c r="AQ214" s="160" t="str">
        <f t="shared" si="50"/>
        <v/>
      </c>
      <c r="AR214" s="159" t="str">
        <f>IF(AX208="","",AX208)</f>
        <v/>
      </c>
      <c r="AS214" s="433" t="str">
        <f>IF(AU211="","",AU211)</f>
        <v/>
      </c>
      <c r="AT214" s="161" t="str">
        <f>IF(AZ211="","",AZ211)</f>
        <v/>
      </c>
      <c r="AU214" s="160" t="str">
        <f>IF(AT214="","","-")</f>
        <v/>
      </c>
      <c r="AV214" s="159" t="str">
        <f>IF(AX211="","",AX211)</f>
        <v/>
      </c>
      <c r="AW214" s="433" t="str">
        <f>IF(AY211="","",AY211)</f>
        <v/>
      </c>
      <c r="AX214" s="477"/>
      <c r="AY214" s="478"/>
      <c r="AZ214" s="478"/>
      <c r="BA214" s="479"/>
      <c r="BB214" s="3">
        <f>BG213</f>
        <v>0</v>
      </c>
      <c r="BC214" s="2" t="s">
        <v>2</v>
      </c>
      <c r="BD214" s="2">
        <f>BH213</f>
        <v>3</v>
      </c>
      <c r="BE214" s="1" t="s">
        <v>1</v>
      </c>
      <c r="BF214" s="149"/>
      <c r="BG214" s="210"/>
      <c r="BH214" s="209"/>
      <c r="BI214" s="210"/>
      <c r="BJ214" s="209"/>
      <c r="BK214" s="208"/>
      <c r="BL214" s="209"/>
      <c r="BM214" s="209"/>
      <c r="BN214" s="208"/>
      <c r="BO214" s="196"/>
      <c r="BP214" s="207"/>
    </row>
    <row r="215" spans="2:68" ht="10.050000000000001" customHeight="1" thickBot="1" x14ac:dyDescent="0.25">
      <c r="B215" s="14"/>
      <c r="C215" s="41"/>
      <c r="D215" s="62"/>
      <c r="E215" s="43"/>
      <c r="F215" s="62"/>
      <c r="G215" s="62"/>
      <c r="H215" s="62"/>
      <c r="I215" s="43"/>
      <c r="J215" s="62"/>
      <c r="K215" s="62"/>
      <c r="L215" s="62"/>
      <c r="M215" s="43"/>
      <c r="N215" s="62"/>
      <c r="O215" s="62"/>
      <c r="P215" s="62"/>
      <c r="Q215" s="62"/>
      <c r="R215" s="62"/>
      <c r="S215" s="6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BB215" s="26"/>
      <c r="BC215" s="26"/>
      <c r="BD215" s="26"/>
      <c r="BE215" s="26"/>
    </row>
    <row r="216" spans="2:68" ht="10.95" customHeight="1" x14ac:dyDescent="0.15">
      <c r="B216" s="537" t="s">
        <v>374</v>
      </c>
      <c r="C216" s="538"/>
      <c r="D216" s="525" t="str">
        <f>B218</f>
        <v>阿部竜太</v>
      </c>
      <c r="E216" s="526"/>
      <c r="F216" s="526"/>
      <c r="G216" s="527"/>
      <c r="H216" s="528" t="str">
        <f>B221</f>
        <v>永井　元</v>
      </c>
      <c r="I216" s="526"/>
      <c r="J216" s="526"/>
      <c r="K216" s="527"/>
      <c r="L216" s="528" t="str">
        <f>B224</f>
        <v>菅　颯汰</v>
      </c>
      <c r="M216" s="526"/>
      <c r="N216" s="526"/>
      <c r="O216" s="527"/>
      <c r="P216" s="528" t="str">
        <f>B227</f>
        <v>中平　流</v>
      </c>
      <c r="Q216" s="526"/>
      <c r="R216" s="526"/>
      <c r="S216" s="541"/>
      <c r="T216" s="446" t="s">
        <v>4</v>
      </c>
      <c r="U216" s="447"/>
      <c r="V216" s="447"/>
      <c r="W216" s="448"/>
      <c r="X216" s="149"/>
      <c r="Y216" s="449" t="s">
        <v>21</v>
      </c>
      <c r="Z216" s="450"/>
      <c r="AA216" s="449" t="s">
        <v>20</v>
      </c>
      <c r="AB216" s="451"/>
      <c r="AC216" s="450"/>
      <c r="AD216" s="452" t="s">
        <v>19</v>
      </c>
      <c r="AE216" s="453"/>
      <c r="AF216" s="454"/>
      <c r="AG216" s="149"/>
      <c r="AH216" s="149"/>
      <c r="AI216" s="42"/>
      <c r="AJ216" s="537" t="s">
        <v>375</v>
      </c>
      <c r="AK216" s="538"/>
      <c r="AL216" s="525" t="str">
        <f>AJ218</f>
        <v>菊地陽成</v>
      </c>
      <c r="AM216" s="526"/>
      <c r="AN216" s="526"/>
      <c r="AO216" s="527"/>
      <c r="AP216" s="528" t="str">
        <f>AJ221</f>
        <v>石川竜郎</v>
      </c>
      <c r="AQ216" s="526"/>
      <c r="AR216" s="526"/>
      <c r="AS216" s="527"/>
      <c r="AT216" s="528" t="str">
        <f>AJ224</f>
        <v>森田将之</v>
      </c>
      <c r="AU216" s="526"/>
      <c r="AV216" s="526"/>
      <c r="AW216" s="527"/>
      <c r="AX216" s="528" t="str">
        <f>AJ227</f>
        <v>山本憲矢</v>
      </c>
      <c r="AY216" s="526"/>
      <c r="AZ216" s="526"/>
      <c r="BA216" s="541"/>
      <c r="BB216" s="446" t="s">
        <v>4</v>
      </c>
      <c r="BC216" s="447"/>
      <c r="BD216" s="447"/>
      <c r="BE216" s="448"/>
      <c r="BF216" s="149"/>
      <c r="BG216" s="449" t="s">
        <v>21</v>
      </c>
      <c r="BH216" s="450"/>
      <c r="BI216" s="449" t="s">
        <v>20</v>
      </c>
      <c r="BJ216" s="451"/>
      <c r="BK216" s="450"/>
      <c r="BL216" s="452" t="s">
        <v>19</v>
      </c>
      <c r="BM216" s="453"/>
      <c r="BN216" s="454"/>
      <c r="BO216" s="149"/>
      <c r="BP216" s="149"/>
    </row>
    <row r="217" spans="2:68" ht="10.95" customHeight="1" thickBot="1" x14ac:dyDescent="0.2">
      <c r="B217" s="580"/>
      <c r="C217" s="581"/>
      <c r="D217" s="506" t="str">
        <f>B219</f>
        <v>阿部沙穂</v>
      </c>
      <c r="E217" s="507"/>
      <c r="F217" s="507"/>
      <c r="G217" s="508"/>
      <c r="H217" s="509" t="str">
        <f>B222</f>
        <v>阿部一恵</v>
      </c>
      <c r="I217" s="507"/>
      <c r="J217" s="507"/>
      <c r="K217" s="508"/>
      <c r="L217" s="509" t="str">
        <f>B225</f>
        <v>渡部ほのか</v>
      </c>
      <c r="M217" s="507"/>
      <c r="N217" s="507"/>
      <c r="O217" s="508"/>
      <c r="P217" s="509" t="str">
        <f>B228</f>
        <v>尾崎夕子</v>
      </c>
      <c r="Q217" s="507"/>
      <c r="R217" s="507"/>
      <c r="S217" s="536"/>
      <c r="T217" s="434" t="s">
        <v>3</v>
      </c>
      <c r="U217" s="435"/>
      <c r="V217" s="435"/>
      <c r="W217" s="436"/>
      <c r="X217" s="149"/>
      <c r="Y217" s="193" t="s">
        <v>18</v>
      </c>
      <c r="Z217" s="192" t="s">
        <v>1</v>
      </c>
      <c r="AA217" s="193" t="s">
        <v>22</v>
      </c>
      <c r="AB217" s="192" t="s">
        <v>17</v>
      </c>
      <c r="AC217" s="191" t="s">
        <v>16</v>
      </c>
      <c r="AD217" s="192" t="s">
        <v>22</v>
      </c>
      <c r="AE217" s="192" t="s">
        <v>17</v>
      </c>
      <c r="AF217" s="191" t="s">
        <v>16</v>
      </c>
      <c r="AG217" s="149"/>
      <c r="AH217" s="149"/>
      <c r="AI217" s="42"/>
      <c r="AJ217" s="580"/>
      <c r="AK217" s="581"/>
      <c r="AL217" s="506" t="str">
        <f>AJ219</f>
        <v>黒田絢音</v>
      </c>
      <c r="AM217" s="507"/>
      <c r="AN217" s="507"/>
      <c r="AO217" s="508"/>
      <c r="AP217" s="509" t="str">
        <f>AJ222</f>
        <v>石川　紫</v>
      </c>
      <c r="AQ217" s="507"/>
      <c r="AR217" s="507"/>
      <c r="AS217" s="508"/>
      <c r="AT217" s="509" t="str">
        <f>AJ225</f>
        <v>仙波紗和</v>
      </c>
      <c r="AU217" s="507"/>
      <c r="AV217" s="507"/>
      <c r="AW217" s="508"/>
      <c r="AX217" s="509" t="str">
        <f>AJ228</f>
        <v>西村志穂</v>
      </c>
      <c r="AY217" s="507"/>
      <c r="AZ217" s="507"/>
      <c r="BA217" s="536"/>
      <c r="BB217" s="434" t="s">
        <v>3</v>
      </c>
      <c r="BC217" s="435"/>
      <c r="BD217" s="435"/>
      <c r="BE217" s="436"/>
      <c r="BF217" s="149"/>
      <c r="BG217" s="193" t="s">
        <v>18</v>
      </c>
      <c r="BH217" s="192" t="s">
        <v>1</v>
      </c>
      <c r="BI217" s="193" t="s">
        <v>22</v>
      </c>
      <c r="BJ217" s="192" t="s">
        <v>17</v>
      </c>
      <c r="BK217" s="191" t="s">
        <v>16</v>
      </c>
      <c r="BL217" s="192" t="s">
        <v>22</v>
      </c>
      <c r="BM217" s="192" t="s">
        <v>17</v>
      </c>
      <c r="BN217" s="191" t="s">
        <v>16</v>
      </c>
      <c r="BO217" s="149"/>
      <c r="BP217" s="149"/>
    </row>
    <row r="218" spans="2:68" ht="12" customHeight="1" x14ac:dyDescent="0.15">
      <c r="B218" s="246" t="s">
        <v>157</v>
      </c>
      <c r="C218" s="236" t="s">
        <v>352</v>
      </c>
      <c r="D218" s="501"/>
      <c r="E218" s="502"/>
      <c r="F218" s="502"/>
      <c r="G218" s="503"/>
      <c r="H218" s="278">
        <v>15</v>
      </c>
      <c r="I218" s="170" t="str">
        <f>IF(H218="","","-")</f>
        <v>-</v>
      </c>
      <c r="J218" s="177">
        <v>10</v>
      </c>
      <c r="K218" s="437" t="str">
        <f>IF(H218&lt;&gt;"",IF(H218&gt;J218,IF(H219&gt;J219,"○",IF(H220&gt;J220,"○","×")),IF(H219&gt;J219,IF(H220&gt;J220,"○","×"),"×")),"")</f>
        <v>○</v>
      </c>
      <c r="L218" s="150">
        <v>11</v>
      </c>
      <c r="M218" s="190" t="str">
        <f t="shared" ref="M218:M223" si="51">IF(L218="","","-")</f>
        <v>-</v>
      </c>
      <c r="N218" s="189">
        <v>15</v>
      </c>
      <c r="O218" s="437" t="str">
        <f>IF(L218&lt;&gt;"",IF(L218&gt;N218,IF(L219&gt;N219,"○",IF(L220&gt;N220,"○","×")),IF(L219&gt;N219,IF(L220&gt;N220,"○","×"),"×")),"")</f>
        <v>×</v>
      </c>
      <c r="P218" s="220">
        <v>8</v>
      </c>
      <c r="Q218" s="190" t="str">
        <f t="shared" ref="Q218:Q226" si="52">IF(P218="","","-")</f>
        <v>-</v>
      </c>
      <c r="R218" s="177">
        <v>15</v>
      </c>
      <c r="S218" s="440" t="str">
        <f>IF(P218&lt;&gt;"",IF(P218&gt;R218,IF(P219&gt;R219,"○",IF(P220&gt;R220,"○","×")),IF(P219&gt;R219,IF(P220&gt;R220,"○","×"),"×")),"")</f>
        <v>×</v>
      </c>
      <c r="T218" s="441">
        <f>RANK(AG219,AG219:AG228)</f>
        <v>3</v>
      </c>
      <c r="U218" s="442"/>
      <c r="V218" s="442"/>
      <c r="W218" s="443"/>
      <c r="X218" s="149"/>
      <c r="Y218" s="216"/>
      <c r="Z218" s="212"/>
      <c r="AA218" s="195"/>
      <c r="AB218" s="194"/>
      <c r="AC218" s="218"/>
      <c r="AD218" s="212"/>
      <c r="AE218" s="212"/>
      <c r="AF218" s="211"/>
      <c r="AG218" s="149"/>
      <c r="AH218" s="149"/>
      <c r="AI218" s="42"/>
      <c r="AJ218" s="246" t="s">
        <v>310</v>
      </c>
      <c r="AK218" s="236" t="s">
        <v>351</v>
      </c>
      <c r="AL218" s="501"/>
      <c r="AM218" s="502"/>
      <c r="AN218" s="502"/>
      <c r="AO218" s="503"/>
      <c r="AP218" s="278">
        <v>15</v>
      </c>
      <c r="AQ218" s="170" t="str">
        <f>IF(AP218="","","-")</f>
        <v>-</v>
      </c>
      <c r="AR218" s="177">
        <v>9</v>
      </c>
      <c r="AS218" s="437" t="str">
        <f>IF(AP218&lt;&gt;"",IF(AP218&gt;AR218,IF(AP219&gt;AR219,"○",IF(AP220&gt;AR220,"○","×")),IF(AP219&gt;AR219,IF(AP220&gt;AR220,"○","×"),"×")),"")</f>
        <v>○</v>
      </c>
      <c r="AT218" s="150">
        <v>15</v>
      </c>
      <c r="AU218" s="190" t="str">
        <f t="shared" ref="AU218:AU223" si="53">IF(AT218="","","-")</f>
        <v>-</v>
      </c>
      <c r="AV218" s="189">
        <v>7</v>
      </c>
      <c r="AW218" s="437" t="str">
        <f>IF(AT218&lt;&gt;"",IF(AT218&gt;AV218,IF(AT219&gt;AV219,"○",IF(AT220&gt;AV220,"○","×")),IF(AT219&gt;AV219,IF(AT220&gt;AV220,"○","×"),"×")),"")</f>
        <v>○</v>
      </c>
      <c r="AX218" s="220">
        <v>11</v>
      </c>
      <c r="AY218" s="190" t="str">
        <f t="shared" ref="AY218:AY226" si="54">IF(AX218="","","-")</f>
        <v>-</v>
      </c>
      <c r="AZ218" s="177">
        <v>15</v>
      </c>
      <c r="BA218" s="440" t="str">
        <f>IF(AX218&lt;&gt;"",IF(AX218&gt;AZ218,IF(AX219&gt;AZ219,"○",IF(AX220&gt;AZ220,"○","×")),IF(AX219&gt;AZ219,IF(AX220&gt;AZ220,"○","×"),"×")),"")</f>
        <v>×</v>
      </c>
      <c r="BB218" s="441">
        <f>RANK(BO219,BO219:BO228)</f>
        <v>2</v>
      </c>
      <c r="BC218" s="442"/>
      <c r="BD218" s="442"/>
      <c r="BE218" s="443"/>
      <c r="BF218" s="149"/>
      <c r="BG218" s="216"/>
      <c r="BH218" s="212"/>
      <c r="BI218" s="195"/>
      <c r="BJ218" s="194"/>
      <c r="BK218" s="218"/>
      <c r="BL218" s="212"/>
      <c r="BM218" s="212"/>
      <c r="BN218" s="211"/>
      <c r="BO218" s="149"/>
      <c r="BP218" s="149"/>
    </row>
    <row r="219" spans="2:68" ht="12" customHeight="1" x14ac:dyDescent="0.15">
      <c r="B219" s="246" t="s">
        <v>154</v>
      </c>
      <c r="C219" s="236" t="s">
        <v>352</v>
      </c>
      <c r="D219" s="504"/>
      <c r="E219" s="475"/>
      <c r="F219" s="475"/>
      <c r="G219" s="492"/>
      <c r="H219" s="278">
        <v>15</v>
      </c>
      <c r="I219" s="170" t="str">
        <f>IF(H219="","","-")</f>
        <v>-</v>
      </c>
      <c r="J219" s="188">
        <v>12</v>
      </c>
      <c r="K219" s="438"/>
      <c r="L219" s="150">
        <v>8</v>
      </c>
      <c r="M219" s="170" t="str">
        <f t="shared" si="51"/>
        <v>-</v>
      </c>
      <c r="N219" s="177">
        <v>15</v>
      </c>
      <c r="O219" s="438"/>
      <c r="P219" s="150">
        <v>14</v>
      </c>
      <c r="Q219" s="170" t="str">
        <f t="shared" si="52"/>
        <v>-</v>
      </c>
      <c r="R219" s="177">
        <v>15</v>
      </c>
      <c r="S219" s="429"/>
      <c r="T219" s="424"/>
      <c r="U219" s="425"/>
      <c r="V219" s="425"/>
      <c r="W219" s="426"/>
      <c r="X219" s="149"/>
      <c r="Y219" s="216">
        <f>COUNTIF(D218:S220,"○")</f>
        <v>1</v>
      </c>
      <c r="Z219" s="212">
        <f>COUNTIF(D218:S220,"×")</f>
        <v>2</v>
      </c>
      <c r="AA219" s="215">
        <f>(IF((D218&gt;F218),1,0))+(IF((D219&gt;F219),1,0))+(IF((D220&gt;F220),1,0))+(IF((H218&gt;J218),1,0))+(IF((H219&gt;J219),1,0))+(IF((H220&gt;J220),1,0))+(IF((L218&gt;N218),1,0))+(IF((L219&gt;N219),1,0))+(IF((L220&gt;N220),1,0))+(IF((P218&gt;R218),1,0))+(IF((P219&gt;R219),1,0))+(IF((P220&gt;R220),1,0))</f>
        <v>2</v>
      </c>
      <c r="AB219" s="214">
        <f>(IF((D218&lt;F218),1,0))+(IF((D219&lt;F219),1,0))+(IF((D220&lt;F220),1,0))+(IF((H218&lt;J218),1,0))+(IF((H219&lt;J219),1,0))+(IF((H220&lt;J220),1,0))+(IF((L218&lt;N218),1,0))+(IF((L219&lt;N219),1,0))+(IF((L220&lt;N220),1,0))+(IF((P218&lt;R218),1,0))+(IF((P219&lt;R219),1,0))+(IF((P220&lt;R220),1,0))</f>
        <v>4</v>
      </c>
      <c r="AC219" s="213">
        <f>AA219-AB219</f>
        <v>-2</v>
      </c>
      <c r="AD219" s="212">
        <f>SUM(D218:D220,H218:H220,L218:L220,P218:P220)</f>
        <v>71</v>
      </c>
      <c r="AE219" s="212">
        <f>SUM(F218:F220,J218:J220,N218:N220,R218:R220)</f>
        <v>82</v>
      </c>
      <c r="AF219" s="211">
        <f>AD219-AE219</f>
        <v>-11</v>
      </c>
      <c r="AG219" s="427">
        <f>(Y219-Z219)*1000+(AC219)*100+AF219</f>
        <v>-1211</v>
      </c>
      <c r="AH219" s="428"/>
      <c r="AI219" s="42"/>
      <c r="AJ219" s="246" t="s">
        <v>309</v>
      </c>
      <c r="AK219" s="236" t="s">
        <v>308</v>
      </c>
      <c r="AL219" s="504"/>
      <c r="AM219" s="475"/>
      <c r="AN219" s="475"/>
      <c r="AO219" s="492"/>
      <c r="AP219" s="278">
        <v>10</v>
      </c>
      <c r="AQ219" s="170" t="str">
        <f>IF(AP219="","","-")</f>
        <v>-</v>
      </c>
      <c r="AR219" s="188">
        <v>15</v>
      </c>
      <c r="AS219" s="438"/>
      <c r="AT219" s="150">
        <v>15</v>
      </c>
      <c r="AU219" s="170" t="str">
        <f t="shared" si="53"/>
        <v>-</v>
      </c>
      <c r="AV219" s="177">
        <v>14</v>
      </c>
      <c r="AW219" s="438"/>
      <c r="AX219" s="150">
        <v>13</v>
      </c>
      <c r="AY219" s="170" t="str">
        <f t="shared" si="54"/>
        <v>-</v>
      </c>
      <c r="AZ219" s="177">
        <v>15</v>
      </c>
      <c r="BA219" s="429"/>
      <c r="BB219" s="424"/>
      <c r="BC219" s="425"/>
      <c r="BD219" s="425"/>
      <c r="BE219" s="426"/>
      <c r="BF219" s="149"/>
      <c r="BG219" s="216">
        <f>COUNTIF(AL218:BA220,"○")</f>
        <v>2</v>
      </c>
      <c r="BH219" s="212">
        <f>COUNTIF(AL218:BA220,"×")</f>
        <v>1</v>
      </c>
      <c r="BI219" s="215">
        <f>(IF((AL218&gt;AN218),1,0))+(IF((AL219&gt;AN219),1,0))+(IF((AL220&gt;AN220),1,0))+(IF((AP218&gt;AR218),1,0))+(IF((AP219&gt;AR219),1,0))+(IF((AP220&gt;AR220),1,0))+(IF((AT218&gt;AV218),1,0))+(IF((AT219&gt;AV219),1,0))+(IF((AT220&gt;AV220),1,0))+(IF((AX218&gt;AZ218),1,0))+(IF((AX219&gt;AZ219),1,0))+(IF((AX220&gt;AZ220),1,0))</f>
        <v>4</v>
      </c>
      <c r="BJ219" s="214">
        <f>(IF((AL218&lt;AN218),1,0))+(IF((AL219&lt;AN219),1,0))+(IF((AL220&lt;AN220),1,0))+(IF((AP218&lt;AR218),1,0))+(IF((AP219&lt;AR219),1,0))+(IF((AP220&lt;AR220),1,0))+(IF((AT218&lt;AV218),1,0))+(IF((AT219&lt;AV219),1,0))+(IF((AT220&lt;AV220),1,0))+(IF((AX218&lt;AZ218),1,0))+(IF((AX219&lt;AZ219),1,0))+(IF((AX220&lt;AZ220),1,0))</f>
        <v>3</v>
      </c>
      <c r="BK219" s="213">
        <f>BI219-BJ219</f>
        <v>1</v>
      </c>
      <c r="BL219" s="212">
        <f>SUM(AL218:AL220,AP218:AP220,AT218:AT220,AX218:AX220)</f>
        <v>94</v>
      </c>
      <c r="BM219" s="212">
        <f>SUM(AN218:AN220,AR218:AR220,AV218:AV220,AZ218:AZ220)</f>
        <v>83</v>
      </c>
      <c r="BN219" s="211">
        <f>BL219-BM219</f>
        <v>11</v>
      </c>
      <c r="BO219" s="427">
        <f>(BG219-BH219)*1000+(BK219)*100+BN219</f>
        <v>1111</v>
      </c>
      <c r="BP219" s="428"/>
    </row>
    <row r="220" spans="2:68" ht="12" customHeight="1" x14ac:dyDescent="0.15">
      <c r="B220" s="248"/>
      <c r="C220" s="268" t="s">
        <v>156</v>
      </c>
      <c r="D220" s="505"/>
      <c r="E220" s="494"/>
      <c r="F220" s="494"/>
      <c r="G220" s="495"/>
      <c r="H220" s="153"/>
      <c r="I220" s="170" t="str">
        <f>IF(H220="","","-")</f>
        <v/>
      </c>
      <c r="J220" s="184"/>
      <c r="K220" s="439"/>
      <c r="L220" s="153"/>
      <c r="M220" s="185" t="str">
        <f t="shared" si="51"/>
        <v/>
      </c>
      <c r="N220" s="184"/>
      <c r="O220" s="438"/>
      <c r="P220" s="153"/>
      <c r="Q220" s="185" t="str">
        <f t="shared" si="52"/>
        <v/>
      </c>
      <c r="R220" s="184"/>
      <c r="S220" s="429"/>
      <c r="T220" s="97">
        <f>Y219</f>
        <v>1</v>
      </c>
      <c r="U220" s="98" t="s">
        <v>2</v>
      </c>
      <c r="V220" s="98">
        <f>Z219</f>
        <v>2</v>
      </c>
      <c r="W220" s="99" t="s">
        <v>1</v>
      </c>
      <c r="X220" s="149"/>
      <c r="Y220" s="216"/>
      <c r="Z220" s="212"/>
      <c r="AA220" s="216"/>
      <c r="AB220" s="212"/>
      <c r="AC220" s="211"/>
      <c r="AD220" s="212"/>
      <c r="AE220" s="212"/>
      <c r="AF220" s="211"/>
      <c r="AG220" s="151"/>
      <c r="AH220" s="217"/>
      <c r="AI220" s="42"/>
      <c r="AJ220" s="248"/>
      <c r="AK220" s="268" t="s">
        <v>199</v>
      </c>
      <c r="AL220" s="505"/>
      <c r="AM220" s="494"/>
      <c r="AN220" s="494"/>
      <c r="AO220" s="495"/>
      <c r="AP220" s="153">
        <v>15</v>
      </c>
      <c r="AQ220" s="170" t="str">
        <f>IF(AP220="","","-")</f>
        <v>-</v>
      </c>
      <c r="AR220" s="184">
        <v>8</v>
      </c>
      <c r="AS220" s="439"/>
      <c r="AT220" s="153"/>
      <c r="AU220" s="185" t="str">
        <f t="shared" si="53"/>
        <v/>
      </c>
      <c r="AV220" s="184"/>
      <c r="AW220" s="438"/>
      <c r="AX220" s="153"/>
      <c r="AY220" s="185" t="str">
        <f t="shared" si="54"/>
        <v/>
      </c>
      <c r="AZ220" s="184"/>
      <c r="BA220" s="429"/>
      <c r="BB220" s="97">
        <f>BG219</f>
        <v>2</v>
      </c>
      <c r="BC220" s="98" t="s">
        <v>2</v>
      </c>
      <c r="BD220" s="98">
        <f>BH219</f>
        <v>1</v>
      </c>
      <c r="BE220" s="99" t="s">
        <v>1</v>
      </c>
      <c r="BF220" s="149"/>
      <c r="BG220" s="216"/>
      <c r="BH220" s="212"/>
      <c r="BI220" s="216"/>
      <c r="BJ220" s="212"/>
      <c r="BK220" s="211"/>
      <c r="BL220" s="212"/>
      <c r="BM220" s="212"/>
      <c r="BN220" s="211"/>
      <c r="BO220" s="151"/>
      <c r="BP220" s="217"/>
    </row>
    <row r="221" spans="2:68" ht="12" customHeight="1" x14ac:dyDescent="0.15">
      <c r="B221" s="246" t="s">
        <v>144</v>
      </c>
      <c r="C221" s="269" t="s">
        <v>353</v>
      </c>
      <c r="D221" s="172">
        <f>IF(J218="","",J218)</f>
        <v>10</v>
      </c>
      <c r="E221" s="170" t="str">
        <f t="shared" ref="E221:E229" si="55">IF(D221="","","-")</f>
        <v>-</v>
      </c>
      <c r="F221" s="169">
        <f>IF(H218="","",H218)</f>
        <v>15</v>
      </c>
      <c r="G221" s="431" t="str">
        <f>IF(K218="","",IF(K218="○","×",IF(K218="×","○")))</f>
        <v>×</v>
      </c>
      <c r="H221" s="471"/>
      <c r="I221" s="472"/>
      <c r="J221" s="472"/>
      <c r="K221" s="491"/>
      <c r="L221" s="150">
        <v>6</v>
      </c>
      <c r="M221" s="170" t="str">
        <f t="shared" si="51"/>
        <v>-</v>
      </c>
      <c r="N221" s="177">
        <v>15</v>
      </c>
      <c r="O221" s="444" t="str">
        <f>IF(L221&lt;&gt;"",IF(L221&gt;N221,IF(L222&gt;N222,"○",IF(L223&gt;N223,"○","×")),IF(L222&gt;N222,IF(L223&gt;N223,"○","×"),"×")),"")</f>
        <v>×</v>
      </c>
      <c r="P221" s="150">
        <v>11</v>
      </c>
      <c r="Q221" s="170" t="str">
        <f t="shared" si="52"/>
        <v>-</v>
      </c>
      <c r="R221" s="177">
        <v>15</v>
      </c>
      <c r="S221" s="445" t="str">
        <f>IF(P221&lt;&gt;"",IF(P221&gt;R221,IF(P222&gt;R222,"○",IF(P223&gt;R223,"○","×")),IF(P222&gt;R222,IF(P223&gt;R223,"○","×"),"×")),"")</f>
        <v>×</v>
      </c>
      <c r="T221" s="421">
        <f>RANK(AG222,AG219:AG228)</f>
        <v>4</v>
      </c>
      <c r="U221" s="422"/>
      <c r="V221" s="422"/>
      <c r="W221" s="423"/>
      <c r="X221" s="149"/>
      <c r="Y221" s="195"/>
      <c r="Z221" s="194"/>
      <c r="AA221" s="195"/>
      <c r="AB221" s="194"/>
      <c r="AC221" s="218"/>
      <c r="AD221" s="194"/>
      <c r="AE221" s="194"/>
      <c r="AF221" s="218"/>
      <c r="AG221" s="151"/>
      <c r="AH221" s="217"/>
      <c r="AI221" s="42"/>
      <c r="AJ221" s="246" t="s">
        <v>146</v>
      </c>
      <c r="AK221" s="269" t="s">
        <v>30</v>
      </c>
      <c r="AL221" s="172">
        <f>IF(AR218="","",AR218)</f>
        <v>9</v>
      </c>
      <c r="AM221" s="170" t="str">
        <f t="shared" ref="AM221:AM229" si="56">IF(AL221="","","-")</f>
        <v>-</v>
      </c>
      <c r="AN221" s="169">
        <f>IF(AP218="","",AP218)</f>
        <v>15</v>
      </c>
      <c r="AO221" s="431" t="str">
        <f>IF(AS218="","",IF(AS218="○","×",IF(AS218="×","○")))</f>
        <v>×</v>
      </c>
      <c r="AP221" s="471"/>
      <c r="AQ221" s="472"/>
      <c r="AR221" s="472"/>
      <c r="AS221" s="491"/>
      <c r="AT221" s="150">
        <v>10</v>
      </c>
      <c r="AU221" s="170" t="str">
        <f t="shared" si="53"/>
        <v>-</v>
      </c>
      <c r="AV221" s="177">
        <v>15</v>
      </c>
      <c r="AW221" s="444" t="str">
        <f>IF(AT221&lt;&gt;"",IF(AT221&gt;AV221,IF(AT222&gt;AV222,"○",IF(AT223&gt;AV223,"○","×")),IF(AT222&gt;AV222,IF(AT223&gt;AV223,"○","×"),"×")),"")</f>
        <v>×</v>
      </c>
      <c r="AX221" s="150">
        <v>8</v>
      </c>
      <c r="AY221" s="170" t="str">
        <f t="shared" si="54"/>
        <v>-</v>
      </c>
      <c r="AZ221" s="177">
        <v>15</v>
      </c>
      <c r="BA221" s="445" t="str">
        <f>IF(AX221&lt;&gt;"",IF(AX221&gt;AZ221,IF(AX222&gt;AZ222,"○",IF(AX223&gt;AZ223,"○","×")),IF(AX222&gt;AZ222,IF(AX223&gt;AZ223,"○","×"),"×")),"")</f>
        <v>×</v>
      </c>
      <c r="BB221" s="421">
        <f>RANK(BO222,BO219:BO228)</f>
        <v>4</v>
      </c>
      <c r="BC221" s="422"/>
      <c r="BD221" s="422"/>
      <c r="BE221" s="423"/>
      <c r="BF221" s="149"/>
      <c r="BG221" s="195"/>
      <c r="BH221" s="194"/>
      <c r="BI221" s="195"/>
      <c r="BJ221" s="194"/>
      <c r="BK221" s="218"/>
      <c r="BL221" s="194"/>
      <c r="BM221" s="194"/>
      <c r="BN221" s="218"/>
      <c r="BO221" s="151"/>
      <c r="BP221" s="217"/>
    </row>
    <row r="222" spans="2:68" ht="12" customHeight="1" x14ac:dyDescent="0.15">
      <c r="B222" s="246" t="s">
        <v>143</v>
      </c>
      <c r="C222" s="236" t="s">
        <v>353</v>
      </c>
      <c r="D222" s="172">
        <f>IF(J219="","",J219)</f>
        <v>12</v>
      </c>
      <c r="E222" s="170" t="str">
        <f t="shared" si="55"/>
        <v>-</v>
      </c>
      <c r="F222" s="169">
        <f>IF(H219="","",H219)</f>
        <v>15</v>
      </c>
      <c r="G222" s="432" t="str">
        <f>IF(I219="","",I219)</f>
        <v>-</v>
      </c>
      <c r="H222" s="474"/>
      <c r="I222" s="475"/>
      <c r="J222" s="475"/>
      <c r="K222" s="492"/>
      <c r="L222" s="150">
        <v>15</v>
      </c>
      <c r="M222" s="170" t="str">
        <f t="shared" si="51"/>
        <v>-</v>
      </c>
      <c r="N222" s="177">
        <v>10</v>
      </c>
      <c r="O222" s="438"/>
      <c r="P222" s="150">
        <v>4</v>
      </c>
      <c r="Q222" s="170" t="str">
        <f t="shared" si="52"/>
        <v>-</v>
      </c>
      <c r="R222" s="177">
        <v>15</v>
      </c>
      <c r="S222" s="429"/>
      <c r="T222" s="424"/>
      <c r="U222" s="425"/>
      <c r="V222" s="425"/>
      <c r="W222" s="426"/>
      <c r="X222" s="149"/>
      <c r="Y222" s="216">
        <f>COUNTIF(D221:S223,"○")</f>
        <v>0</v>
      </c>
      <c r="Z222" s="212">
        <f>COUNTIF(D221:S223,"×")</f>
        <v>3</v>
      </c>
      <c r="AA222" s="215">
        <f>(IF((D221&gt;F221),1,0))+(IF((D222&gt;F222),1,0))+(IF((D223&gt;F223),1,0))+(IF((H221&gt;J221),1,0))+(IF((H222&gt;J222),1,0))+(IF((H223&gt;J223),1,0))+(IF((L221&gt;N221),1,0))+(IF((L222&gt;N222),1,0))+(IF((L223&gt;N223),1,0))+(IF((P221&gt;R221),1,0))+(IF((P222&gt;R222),1,0))+(IF((P223&gt;R223),1,0))</f>
        <v>1</v>
      </c>
      <c r="AB222" s="214">
        <f>(IF((D221&lt;F221),1,0))+(IF((D222&lt;F222),1,0))+(IF((D223&lt;F223),1,0))+(IF((H221&lt;J221),1,0))+(IF((H222&lt;J222),1,0))+(IF((H223&lt;J223),1,0))+(IF((L221&lt;N221),1,0))+(IF((L222&lt;N222),1,0))+(IF((L223&lt;N223),1,0))+(IF((P221&lt;R221),1,0))+(IF((P222&lt;R222),1,0))+(IF((P223&lt;R223),1,0))</f>
        <v>6</v>
      </c>
      <c r="AC222" s="213">
        <f>AA222-AB222</f>
        <v>-5</v>
      </c>
      <c r="AD222" s="212">
        <f>SUM(D221:D223,H221:H223,L221:L223,P221:P223)</f>
        <v>66</v>
      </c>
      <c r="AE222" s="212">
        <f>SUM(F221:F223,J221:J223,N221:N223,R221:R223)</f>
        <v>100</v>
      </c>
      <c r="AF222" s="211">
        <f>AD222-AE222</f>
        <v>-34</v>
      </c>
      <c r="AG222" s="427">
        <f>(Y222-Z222)*1000+(AC222)*100+AF222</f>
        <v>-3534</v>
      </c>
      <c r="AH222" s="428"/>
      <c r="AI222" s="42"/>
      <c r="AJ222" s="246" t="s">
        <v>145</v>
      </c>
      <c r="AK222" s="236" t="s">
        <v>30</v>
      </c>
      <c r="AL222" s="172">
        <f>IF(AR219="","",AR219)</f>
        <v>15</v>
      </c>
      <c r="AM222" s="170" t="str">
        <f t="shared" si="56"/>
        <v>-</v>
      </c>
      <c r="AN222" s="169">
        <f>IF(AP219="","",AP219)</f>
        <v>10</v>
      </c>
      <c r="AO222" s="432" t="str">
        <f>IF(AQ219="","",AQ219)</f>
        <v>-</v>
      </c>
      <c r="AP222" s="474"/>
      <c r="AQ222" s="475"/>
      <c r="AR222" s="475"/>
      <c r="AS222" s="492"/>
      <c r="AT222" s="150">
        <v>14</v>
      </c>
      <c r="AU222" s="170" t="str">
        <f t="shared" si="53"/>
        <v>-</v>
      </c>
      <c r="AV222" s="177">
        <v>15</v>
      </c>
      <c r="AW222" s="438"/>
      <c r="AX222" s="150">
        <v>14</v>
      </c>
      <c r="AY222" s="170" t="str">
        <f t="shared" si="54"/>
        <v>-</v>
      </c>
      <c r="AZ222" s="177">
        <v>15</v>
      </c>
      <c r="BA222" s="429"/>
      <c r="BB222" s="424"/>
      <c r="BC222" s="425"/>
      <c r="BD222" s="425"/>
      <c r="BE222" s="426"/>
      <c r="BF222" s="149"/>
      <c r="BG222" s="216">
        <f>COUNTIF(AL221:BA223,"○")</f>
        <v>0</v>
      </c>
      <c r="BH222" s="212">
        <f>COUNTIF(AL221:BA223,"×")</f>
        <v>3</v>
      </c>
      <c r="BI222" s="215">
        <f>(IF((AL221&gt;AN221),1,0))+(IF((AL222&gt;AN222),1,0))+(IF((AL223&gt;AN223),1,0))+(IF((AP221&gt;AR221),1,0))+(IF((AP222&gt;AR222),1,0))+(IF((AP223&gt;AR223),1,0))+(IF((AT221&gt;AV221),1,0))+(IF((AT222&gt;AV222),1,0))+(IF((AT223&gt;AV223),1,0))+(IF((AX221&gt;AZ221),1,0))+(IF((AX222&gt;AZ222),1,0))+(IF((AX223&gt;AZ223),1,0))</f>
        <v>1</v>
      </c>
      <c r="BJ222" s="214">
        <f>(IF((AL221&lt;AN221),1,0))+(IF((AL222&lt;AN222),1,0))+(IF((AL223&lt;AN223),1,0))+(IF((AP221&lt;AR221),1,0))+(IF((AP222&lt;AR222),1,0))+(IF((AP223&lt;AR223),1,0))+(IF((AT221&lt;AV221),1,0))+(IF((AT222&lt;AV222),1,0))+(IF((AT223&lt;AV223),1,0))+(IF((AX221&lt;AZ221),1,0))+(IF((AX222&lt;AZ222),1,0))+(IF((AX223&lt;AZ223),1,0))</f>
        <v>6</v>
      </c>
      <c r="BK222" s="213">
        <f>BI222-BJ222</f>
        <v>-5</v>
      </c>
      <c r="BL222" s="212">
        <f>SUM(AL221:AL223,AP221:AP223,AT221:AT223,AX221:AX223)</f>
        <v>78</v>
      </c>
      <c r="BM222" s="212">
        <f>SUM(AN221:AN223,AR221:AR223,AV221:AV223,AZ221:AZ223)</f>
        <v>100</v>
      </c>
      <c r="BN222" s="211">
        <f>BL222-BM222</f>
        <v>-22</v>
      </c>
      <c r="BO222" s="427">
        <f>(BG222-BH222)*1000+(BK222)*100+BN222</f>
        <v>-3522</v>
      </c>
      <c r="BP222" s="428"/>
    </row>
    <row r="223" spans="2:68" ht="12" customHeight="1" x14ac:dyDescent="0.15">
      <c r="B223" s="248"/>
      <c r="C223" s="270" t="s">
        <v>341</v>
      </c>
      <c r="D223" s="187" t="str">
        <f>IF(J220="","",J220)</f>
        <v/>
      </c>
      <c r="E223" s="170" t="str">
        <f t="shared" si="55"/>
        <v/>
      </c>
      <c r="F223" s="186" t="str">
        <f>IF(H220="","",H220)</f>
        <v/>
      </c>
      <c r="G223" s="500" t="str">
        <f>IF(I220="","",I220)</f>
        <v/>
      </c>
      <c r="H223" s="493"/>
      <c r="I223" s="494"/>
      <c r="J223" s="494"/>
      <c r="K223" s="495"/>
      <c r="L223" s="153">
        <v>8</v>
      </c>
      <c r="M223" s="170" t="str">
        <f t="shared" si="51"/>
        <v>-</v>
      </c>
      <c r="N223" s="184">
        <v>15</v>
      </c>
      <c r="O223" s="439"/>
      <c r="P223" s="153"/>
      <c r="Q223" s="185" t="str">
        <f t="shared" si="52"/>
        <v/>
      </c>
      <c r="R223" s="184"/>
      <c r="S223" s="430"/>
      <c r="T223" s="97">
        <f>Y222</f>
        <v>0</v>
      </c>
      <c r="U223" s="98" t="s">
        <v>2</v>
      </c>
      <c r="V223" s="98">
        <f>Z222</f>
        <v>3</v>
      </c>
      <c r="W223" s="99" t="s">
        <v>1</v>
      </c>
      <c r="X223" s="149"/>
      <c r="Y223" s="210"/>
      <c r="Z223" s="209"/>
      <c r="AA223" s="210"/>
      <c r="AB223" s="209"/>
      <c r="AC223" s="208"/>
      <c r="AD223" s="209"/>
      <c r="AE223" s="209"/>
      <c r="AF223" s="208"/>
      <c r="AG223" s="151"/>
      <c r="AH223" s="217"/>
      <c r="AI223" s="42"/>
      <c r="AJ223" s="248"/>
      <c r="AK223" s="270" t="s">
        <v>341</v>
      </c>
      <c r="AL223" s="187">
        <f>IF(AR220="","",AR220)</f>
        <v>8</v>
      </c>
      <c r="AM223" s="170" t="str">
        <f t="shared" si="56"/>
        <v>-</v>
      </c>
      <c r="AN223" s="186">
        <f>IF(AP220="","",AP220)</f>
        <v>15</v>
      </c>
      <c r="AO223" s="500" t="str">
        <f>IF(AQ220="","",AQ220)</f>
        <v>-</v>
      </c>
      <c r="AP223" s="493"/>
      <c r="AQ223" s="494"/>
      <c r="AR223" s="494"/>
      <c r="AS223" s="495"/>
      <c r="AT223" s="153"/>
      <c r="AU223" s="170" t="str">
        <f t="shared" si="53"/>
        <v/>
      </c>
      <c r="AV223" s="184"/>
      <c r="AW223" s="439"/>
      <c r="AX223" s="153"/>
      <c r="AY223" s="185" t="str">
        <f t="shared" si="54"/>
        <v/>
      </c>
      <c r="AZ223" s="184"/>
      <c r="BA223" s="430"/>
      <c r="BB223" s="97">
        <f>BG222</f>
        <v>0</v>
      </c>
      <c r="BC223" s="98" t="s">
        <v>2</v>
      </c>
      <c r="BD223" s="98">
        <f>BH222</f>
        <v>3</v>
      </c>
      <c r="BE223" s="99" t="s">
        <v>1</v>
      </c>
      <c r="BF223" s="149"/>
      <c r="BG223" s="210"/>
      <c r="BH223" s="209"/>
      <c r="BI223" s="210"/>
      <c r="BJ223" s="209"/>
      <c r="BK223" s="208"/>
      <c r="BL223" s="209"/>
      <c r="BM223" s="209"/>
      <c r="BN223" s="208"/>
      <c r="BO223" s="151"/>
      <c r="BP223" s="217"/>
    </row>
    <row r="224" spans="2:68" ht="12" customHeight="1" x14ac:dyDescent="0.15">
      <c r="B224" s="250" t="s">
        <v>312</v>
      </c>
      <c r="C224" s="236" t="s">
        <v>351</v>
      </c>
      <c r="D224" s="172">
        <f>IF(N218="","",N218)</f>
        <v>15</v>
      </c>
      <c r="E224" s="174" t="str">
        <f t="shared" si="55"/>
        <v>-</v>
      </c>
      <c r="F224" s="169">
        <f>IF(L218="","",L218)</f>
        <v>11</v>
      </c>
      <c r="G224" s="431" t="str">
        <f>IF(O218="","",IF(O218="○","×",IF(O218="×","○")))</f>
        <v>○</v>
      </c>
      <c r="H224" s="171">
        <f>IF(N221="","",N221)</f>
        <v>15</v>
      </c>
      <c r="I224" s="170" t="str">
        <f t="shared" ref="I224:I229" si="57">IF(H224="","","-")</f>
        <v>-</v>
      </c>
      <c r="J224" s="169">
        <f>IF(L221="","",L221)</f>
        <v>6</v>
      </c>
      <c r="K224" s="431" t="str">
        <f>IF(O221="","",IF(O221="○","×",IF(O221="×","○")))</f>
        <v>○</v>
      </c>
      <c r="L224" s="471"/>
      <c r="M224" s="472"/>
      <c r="N224" s="472"/>
      <c r="O224" s="491"/>
      <c r="P224" s="150">
        <v>8</v>
      </c>
      <c r="Q224" s="170" t="str">
        <f t="shared" si="52"/>
        <v>-</v>
      </c>
      <c r="R224" s="177">
        <v>15</v>
      </c>
      <c r="S224" s="429" t="str">
        <f>IF(P224&lt;&gt;"",IF(P224&gt;R224,IF(P225&gt;R225,"○",IF(P226&gt;R226,"○","×")),IF(P225&gt;R225,IF(P226&gt;R226,"○","×"),"×")),"")</f>
        <v>×</v>
      </c>
      <c r="T224" s="421">
        <f>RANK(AG225,AG219:AG228)</f>
        <v>2</v>
      </c>
      <c r="U224" s="422"/>
      <c r="V224" s="422"/>
      <c r="W224" s="423"/>
      <c r="X224" s="149"/>
      <c r="Y224" s="216"/>
      <c r="Z224" s="212"/>
      <c r="AA224" s="216"/>
      <c r="AB224" s="212"/>
      <c r="AC224" s="211"/>
      <c r="AD224" s="212"/>
      <c r="AE224" s="212"/>
      <c r="AF224" s="211"/>
      <c r="AG224" s="151"/>
      <c r="AH224" s="217"/>
      <c r="AI224" s="42"/>
      <c r="AJ224" s="250" t="s">
        <v>325</v>
      </c>
      <c r="AK224" s="236" t="s">
        <v>347</v>
      </c>
      <c r="AL224" s="172">
        <f>IF(AV218="","",AV218)</f>
        <v>7</v>
      </c>
      <c r="AM224" s="174" t="str">
        <f t="shared" si="56"/>
        <v>-</v>
      </c>
      <c r="AN224" s="169">
        <f>IF(AT218="","",AT218)</f>
        <v>15</v>
      </c>
      <c r="AO224" s="431" t="str">
        <f>IF(AW218="","",IF(AW218="○","×",IF(AW218="×","○")))</f>
        <v>×</v>
      </c>
      <c r="AP224" s="171">
        <f>IF(AV221="","",AV221)</f>
        <v>15</v>
      </c>
      <c r="AQ224" s="170" t="str">
        <f t="shared" ref="AQ224:AQ229" si="58">IF(AP224="","","-")</f>
        <v>-</v>
      </c>
      <c r="AR224" s="169">
        <f>IF(AT221="","",AT221)</f>
        <v>10</v>
      </c>
      <c r="AS224" s="431" t="str">
        <f>IF(AW221="","",IF(AW221="○","×",IF(AW221="×","○")))</f>
        <v>○</v>
      </c>
      <c r="AT224" s="471"/>
      <c r="AU224" s="472"/>
      <c r="AV224" s="472"/>
      <c r="AW224" s="491"/>
      <c r="AX224" s="150">
        <v>6</v>
      </c>
      <c r="AY224" s="170" t="str">
        <f t="shared" si="54"/>
        <v>-</v>
      </c>
      <c r="AZ224" s="177">
        <v>15</v>
      </c>
      <c r="BA224" s="429" t="str">
        <f>IF(AX224&lt;&gt;"",IF(AX224&gt;AZ224,IF(AX225&gt;AZ225,"○",IF(AX226&gt;AZ226,"○","×")),IF(AX225&gt;AZ225,IF(AX226&gt;AZ226,"○","×"),"×")),"")</f>
        <v>×</v>
      </c>
      <c r="BB224" s="421">
        <f>RANK(BO225,BO219:BO228)</f>
        <v>3</v>
      </c>
      <c r="BC224" s="422"/>
      <c r="BD224" s="422"/>
      <c r="BE224" s="423"/>
      <c r="BF224" s="149"/>
      <c r="BG224" s="216"/>
      <c r="BH224" s="212"/>
      <c r="BI224" s="216"/>
      <c r="BJ224" s="212"/>
      <c r="BK224" s="211"/>
      <c r="BL224" s="212"/>
      <c r="BM224" s="212"/>
      <c r="BN224" s="211"/>
      <c r="BO224" s="151"/>
      <c r="BP224" s="217"/>
    </row>
    <row r="225" spans="2:68" ht="12" customHeight="1" x14ac:dyDescent="0.15">
      <c r="B225" s="250" t="s">
        <v>311</v>
      </c>
      <c r="C225" s="236" t="s">
        <v>308</v>
      </c>
      <c r="D225" s="172">
        <f>IF(N219="","",N219)</f>
        <v>15</v>
      </c>
      <c r="E225" s="170" t="str">
        <f t="shared" si="55"/>
        <v>-</v>
      </c>
      <c r="F225" s="169">
        <f>IF(L219="","",L219)</f>
        <v>8</v>
      </c>
      <c r="G225" s="432" t="str">
        <f>IF(I222="","",I222)</f>
        <v/>
      </c>
      <c r="H225" s="171">
        <f>IF(N222="","",N222)</f>
        <v>10</v>
      </c>
      <c r="I225" s="170" t="str">
        <f t="shared" si="57"/>
        <v>-</v>
      </c>
      <c r="J225" s="169">
        <f>IF(L222="","",L222)</f>
        <v>15</v>
      </c>
      <c r="K225" s="432" t="str">
        <f>IF(M222="","",M222)</f>
        <v>-</v>
      </c>
      <c r="L225" s="474"/>
      <c r="M225" s="475"/>
      <c r="N225" s="475"/>
      <c r="O225" s="492"/>
      <c r="P225" s="150">
        <v>14</v>
      </c>
      <c r="Q225" s="170" t="str">
        <f t="shared" si="52"/>
        <v>-</v>
      </c>
      <c r="R225" s="177">
        <v>15</v>
      </c>
      <c r="S225" s="429"/>
      <c r="T225" s="424"/>
      <c r="U225" s="425"/>
      <c r="V225" s="425"/>
      <c r="W225" s="426"/>
      <c r="X225" s="149"/>
      <c r="Y225" s="216">
        <f>COUNTIF(D224:S226,"○")</f>
        <v>2</v>
      </c>
      <c r="Z225" s="212">
        <f>COUNTIF(D224:S226,"×")</f>
        <v>1</v>
      </c>
      <c r="AA225" s="215">
        <f>(IF((D224&gt;F224),1,0))+(IF((D225&gt;F225),1,0))+(IF((D226&gt;F226),1,0))+(IF((H224&gt;J224),1,0))+(IF((H225&gt;J225),1,0))+(IF((H226&gt;J226),1,0))+(IF((L224&gt;N224),1,0))+(IF((L225&gt;N225),1,0))+(IF((L226&gt;N226),1,0))+(IF((P224&gt;R224),1,0))+(IF((P225&gt;R225),1,0))+(IF((P226&gt;R226),1,0))</f>
        <v>4</v>
      </c>
      <c r="AB225" s="214">
        <f>(IF((D224&lt;F224),1,0))+(IF((D225&lt;F225),1,0))+(IF((D226&lt;F226),1,0))+(IF((H224&lt;J224),1,0))+(IF((H225&lt;J225),1,0))+(IF((H226&lt;J226),1,0))+(IF((L224&lt;N224),1,0))+(IF((L225&lt;N225),1,0))+(IF((L226&lt;N226),1,0))+(IF((P224&lt;R224),1,0))+(IF((P225&lt;R225),1,0))+(IF((P226&lt;R226),1,0))</f>
        <v>3</v>
      </c>
      <c r="AC225" s="213">
        <f>AA225-AB225</f>
        <v>1</v>
      </c>
      <c r="AD225" s="212">
        <f>SUM(D224:D226,H224:H226,L224:L226,P224:P226)</f>
        <v>92</v>
      </c>
      <c r="AE225" s="212">
        <f>SUM(F224:F226,J224:J226,N224:N226,R224:R226)</f>
        <v>78</v>
      </c>
      <c r="AF225" s="211">
        <f>AD225-AE225</f>
        <v>14</v>
      </c>
      <c r="AG225" s="427">
        <f>(Y225-Z225)*1000+(AC225)*100+AF225</f>
        <v>1114</v>
      </c>
      <c r="AH225" s="428"/>
      <c r="AI225" s="42"/>
      <c r="AJ225" s="250" t="s">
        <v>324</v>
      </c>
      <c r="AK225" s="236" t="s">
        <v>347</v>
      </c>
      <c r="AL225" s="172">
        <f>IF(AV219="","",AV219)</f>
        <v>14</v>
      </c>
      <c r="AM225" s="170" t="str">
        <f t="shared" si="56"/>
        <v>-</v>
      </c>
      <c r="AN225" s="169">
        <f>IF(AT219="","",AT219)</f>
        <v>15</v>
      </c>
      <c r="AO225" s="432" t="str">
        <f>IF(AQ222="","",AQ222)</f>
        <v/>
      </c>
      <c r="AP225" s="171">
        <f>IF(AV222="","",AV222)</f>
        <v>15</v>
      </c>
      <c r="AQ225" s="170" t="str">
        <f t="shared" si="58"/>
        <v>-</v>
      </c>
      <c r="AR225" s="169">
        <f>IF(AT222="","",AT222)</f>
        <v>14</v>
      </c>
      <c r="AS225" s="432" t="str">
        <f>IF(AU222="","",AU222)</f>
        <v>-</v>
      </c>
      <c r="AT225" s="474"/>
      <c r="AU225" s="475"/>
      <c r="AV225" s="475"/>
      <c r="AW225" s="492"/>
      <c r="AX225" s="150">
        <v>15</v>
      </c>
      <c r="AY225" s="170" t="str">
        <f t="shared" si="54"/>
        <v>-</v>
      </c>
      <c r="AZ225" s="177">
        <v>12</v>
      </c>
      <c r="BA225" s="429"/>
      <c r="BB225" s="424"/>
      <c r="BC225" s="425"/>
      <c r="BD225" s="425"/>
      <c r="BE225" s="426"/>
      <c r="BF225" s="149"/>
      <c r="BG225" s="216">
        <f>COUNTIF(AL224:BA226,"○")</f>
        <v>1</v>
      </c>
      <c r="BH225" s="212">
        <f>COUNTIF(AL224:BA226,"×")</f>
        <v>2</v>
      </c>
      <c r="BI225" s="215">
        <f>(IF((AL224&gt;AN224),1,0))+(IF((AL225&gt;AN225),1,0))+(IF((AL226&gt;AN226),1,0))+(IF((AP224&gt;AR224),1,0))+(IF((AP225&gt;AR225),1,0))+(IF((AP226&gt;AR226),1,0))+(IF((AT224&gt;AV224),1,0))+(IF((AT225&gt;AV225),1,0))+(IF((AT226&gt;AV226),1,0))+(IF((AX224&gt;AZ224),1,0))+(IF((AX225&gt;AZ225),1,0))+(IF((AX226&gt;AZ226),1,0))</f>
        <v>3</v>
      </c>
      <c r="BJ225" s="214">
        <f>(IF((AL224&lt;AN224),1,0))+(IF((AL225&lt;AN225),1,0))+(IF((AL226&lt;AN226),1,0))+(IF((AP224&lt;AR224),1,0))+(IF((AP225&lt;AR225),1,0))+(IF((AP226&lt;AR226),1,0))+(IF((AT224&lt;AV224),1,0))+(IF((AT225&lt;AV225),1,0))+(IF((AT226&lt;AV226),1,0))+(IF((AX224&lt;AZ224),1,0))+(IF((AX225&lt;AZ225),1,0))+(IF((AX226&lt;AZ226),1,0))</f>
        <v>4</v>
      </c>
      <c r="BK225" s="213">
        <f>BI225-BJ225</f>
        <v>-1</v>
      </c>
      <c r="BL225" s="212">
        <f>SUM(AL224:AL226,AP224:AP226,AT224:AT226,AX224:AX226)</f>
        <v>82</v>
      </c>
      <c r="BM225" s="212">
        <f>SUM(AN224:AN226,AR224:AR226,AV224:AV226,AZ224:AZ226)</f>
        <v>96</v>
      </c>
      <c r="BN225" s="211">
        <f>BL225-BM225</f>
        <v>-14</v>
      </c>
      <c r="BO225" s="427">
        <f>(BG225-BH225)*1000+(BK225)*100+BN225</f>
        <v>-1114</v>
      </c>
      <c r="BP225" s="428"/>
    </row>
    <row r="226" spans="2:68" ht="12" customHeight="1" x14ac:dyDescent="0.15">
      <c r="B226" s="248"/>
      <c r="C226" s="270" t="s">
        <v>199</v>
      </c>
      <c r="D226" s="187" t="str">
        <f>IF(N220="","",N220)</f>
        <v/>
      </c>
      <c r="E226" s="185" t="str">
        <f t="shared" si="55"/>
        <v/>
      </c>
      <c r="F226" s="186" t="str">
        <f>IF(L220="","",L220)</f>
        <v/>
      </c>
      <c r="G226" s="500" t="str">
        <f>IF(I223="","",I223)</f>
        <v/>
      </c>
      <c r="H226" s="219">
        <f>IF(N223="","",N223)</f>
        <v>15</v>
      </c>
      <c r="I226" s="170" t="str">
        <f t="shared" si="57"/>
        <v>-</v>
      </c>
      <c r="J226" s="186">
        <f>IF(L223="","",L223)</f>
        <v>8</v>
      </c>
      <c r="K226" s="500" t="str">
        <f>IF(M223="","",M223)</f>
        <v>-</v>
      </c>
      <c r="L226" s="493"/>
      <c r="M226" s="494"/>
      <c r="N226" s="494"/>
      <c r="O226" s="495"/>
      <c r="P226" s="153"/>
      <c r="Q226" s="170" t="str">
        <f t="shared" si="52"/>
        <v/>
      </c>
      <c r="R226" s="184"/>
      <c r="S226" s="430"/>
      <c r="T226" s="97">
        <f>Y225</f>
        <v>2</v>
      </c>
      <c r="U226" s="98" t="s">
        <v>2</v>
      </c>
      <c r="V226" s="98">
        <f>Z225</f>
        <v>1</v>
      </c>
      <c r="W226" s="99" t="s">
        <v>1</v>
      </c>
      <c r="X226" s="149"/>
      <c r="Y226" s="216"/>
      <c r="Z226" s="212"/>
      <c r="AA226" s="216"/>
      <c r="AB226" s="212"/>
      <c r="AC226" s="211"/>
      <c r="AD226" s="212"/>
      <c r="AE226" s="212"/>
      <c r="AF226" s="211"/>
      <c r="AG226" s="151"/>
      <c r="AH226" s="217"/>
      <c r="AI226" s="42"/>
      <c r="AJ226" s="248"/>
      <c r="AK226" s="270" t="s">
        <v>101</v>
      </c>
      <c r="AL226" s="187" t="str">
        <f>IF(AV220="","",AV220)</f>
        <v/>
      </c>
      <c r="AM226" s="185" t="str">
        <f t="shared" si="56"/>
        <v/>
      </c>
      <c r="AN226" s="186" t="str">
        <f>IF(AT220="","",AT220)</f>
        <v/>
      </c>
      <c r="AO226" s="500" t="str">
        <f>IF(AQ223="","",AQ223)</f>
        <v/>
      </c>
      <c r="AP226" s="219" t="str">
        <f>IF(AV223="","",AV223)</f>
        <v/>
      </c>
      <c r="AQ226" s="170" t="str">
        <f t="shared" si="58"/>
        <v/>
      </c>
      <c r="AR226" s="186" t="str">
        <f>IF(AT223="","",AT223)</f>
        <v/>
      </c>
      <c r="AS226" s="500" t="str">
        <f>IF(AU223="","",AU223)</f>
        <v/>
      </c>
      <c r="AT226" s="493"/>
      <c r="AU226" s="494"/>
      <c r="AV226" s="494"/>
      <c r="AW226" s="495"/>
      <c r="AX226" s="153">
        <v>10</v>
      </c>
      <c r="AY226" s="170" t="str">
        <f t="shared" si="54"/>
        <v>-</v>
      </c>
      <c r="AZ226" s="184">
        <v>15</v>
      </c>
      <c r="BA226" s="430"/>
      <c r="BB226" s="97">
        <f>BG225</f>
        <v>1</v>
      </c>
      <c r="BC226" s="98" t="s">
        <v>2</v>
      </c>
      <c r="BD226" s="98">
        <f>BH225</f>
        <v>2</v>
      </c>
      <c r="BE226" s="99" t="s">
        <v>1</v>
      </c>
      <c r="BF226" s="149"/>
      <c r="BG226" s="216"/>
      <c r="BH226" s="212"/>
      <c r="BI226" s="216"/>
      <c r="BJ226" s="212"/>
      <c r="BK226" s="211"/>
      <c r="BL226" s="212"/>
      <c r="BM226" s="212"/>
      <c r="BN226" s="211"/>
      <c r="BO226" s="151"/>
      <c r="BP226" s="217"/>
    </row>
    <row r="227" spans="2:68" ht="12" customHeight="1" x14ac:dyDescent="0.15">
      <c r="B227" s="246" t="s">
        <v>235</v>
      </c>
      <c r="C227" s="236" t="s">
        <v>393</v>
      </c>
      <c r="D227" s="172">
        <f>IF(R218="","",R218)</f>
        <v>15</v>
      </c>
      <c r="E227" s="170" t="str">
        <f t="shared" si="55"/>
        <v>-</v>
      </c>
      <c r="F227" s="169">
        <f>IF(P218="","",P218)</f>
        <v>8</v>
      </c>
      <c r="G227" s="431" t="str">
        <f>IF(S218="","",IF(S218="○","×",IF(S218="×","○")))</f>
        <v>○</v>
      </c>
      <c r="H227" s="171">
        <f>IF(R221="","",R221)</f>
        <v>15</v>
      </c>
      <c r="I227" s="174" t="str">
        <f t="shared" si="57"/>
        <v>-</v>
      </c>
      <c r="J227" s="169">
        <f>IF(P221="","",P221)</f>
        <v>11</v>
      </c>
      <c r="K227" s="431" t="str">
        <f>IF(S221="","",IF(S221="○","×",IF(S221="×","○")))</f>
        <v>○</v>
      </c>
      <c r="L227" s="175">
        <f>IF(R224="","",R224)</f>
        <v>15</v>
      </c>
      <c r="M227" s="170" t="str">
        <f>IF(L227="","","-")</f>
        <v>-</v>
      </c>
      <c r="N227" s="173">
        <f>IF(P224="","",P224)</f>
        <v>8</v>
      </c>
      <c r="O227" s="431" t="str">
        <f>IF(S224="","",IF(S224="○","×",IF(S224="×","○")))</f>
        <v>○</v>
      </c>
      <c r="P227" s="471"/>
      <c r="Q227" s="472"/>
      <c r="R227" s="472"/>
      <c r="S227" s="473"/>
      <c r="T227" s="421">
        <f>RANK(AG228,AG219:AG228)</f>
        <v>1</v>
      </c>
      <c r="U227" s="422"/>
      <c r="V227" s="422"/>
      <c r="W227" s="423"/>
      <c r="X227" s="149"/>
      <c r="Y227" s="195"/>
      <c r="Z227" s="194"/>
      <c r="AA227" s="195"/>
      <c r="AB227" s="194"/>
      <c r="AC227" s="218"/>
      <c r="AD227" s="194"/>
      <c r="AE227" s="194"/>
      <c r="AF227" s="218"/>
      <c r="AG227" s="151"/>
      <c r="AH227" s="217"/>
      <c r="AI227" s="42"/>
      <c r="AJ227" s="246" t="s">
        <v>223</v>
      </c>
      <c r="AK227" s="236" t="s">
        <v>58</v>
      </c>
      <c r="AL227" s="172">
        <f>IF(AZ218="","",AZ218)</f>
        <v>15</v>
      </c>
      <c r="AM227" s="170" t="str">
        <f t="shared" si="56"/>
        <v>-</v>
      </c>
      <c r="AN227" s="169">
        <f>IF(AX218="","",AX218)</f>
        <v>11</v>
      </c>
      <c r="AO227" s="431" t="str">
        <f>IF(BA218="","",IF(BA218="○","×",IF(BA218="×","○")))</f>
        <v>○</v>
      </c>
      <c r="AP227" s="171">
        <f>IF(AZ221="","",AZ221)</f>
        <v>15</v>
      </c>
      <c r="AQ227" s="174" t="str">
        <f t="shared" si="58"/>
        <v>-</v>
      </c>
      <c r="AR227" s="169">
        <f>IF(AX221="","",AX221)</f>
        <v>8</v>
      </c>
      <c r="AS227" s="431" t="str">
        <f>IF(BA221="","",IF(BA221="○","×",IF(BA221="×","○")))</f>
        <v>○</v>
      </c>
      <c r="AT227" s="175">
        <f>IF(AZ224="","",AZ224)</f>
        <v>15</v>
      </c>
      <c r="AU227" s="170" t="str">
        <f>IF(AT227="","","-")</f>
        <v>-</v>
      </c>
      <c r="AV227" s="173">
        <f>IF(AX224="","",AX224)</f>
        <v>6</v>
      </c>
      <c r="AW227" s="431" t="str">
        <f>IF(BA224="","",IF(BA224="○","×",IF(BA224="×","○")))</f>
        <v>○</v>
      </c>
      <c r="AX227" s="471"/>
      <c r="AY227" s="472"/>
      <c r="AZ227" s="472"/>
      <c r="BA227" s="473"/>
      <c r="BB227" s="421">
        <f>RANK(BO228,BO219:BO228)</f>
        <v>1</v>
      </c>
      <c r="BC227" s="422"/>
      <c r="BD227" s="422"/>
      <c r="BE227" s="423"/>
      <c r="BF227" s="149"/>
      <c r="BG227" s="195"/>
      <c r="BH227" s="194"/>
      <c r="BI227" s="195"/>
      <c r="BJ227" s="194"/>
      <c r="BK227" s="218"/>
      <c r="BL227" s="194"/>
      <c r="BM227" s="194"/>
      <c r="BN227" s="218"/>
      <c r="BO227" s="151"/>
      <c r="BP227" s="217"/>
    </row>
    <row r="228" spans="2:68" ht="12" customHeight="1" x14ac:dyDescent="0.15">
      <c r="B228" s="246" t="s">
        <v>234</v>
      </c>
      <c r="C228" s="236" t="s">
        <v>394</v>
      </c>
      <c r="D228" s="172">
        <f>IF(R219="","",R219)</f>
        <v>15</v>
      </c>
      <c r="E228" s="170" t="str">
        <f t="shared" si="55"/>
        <v>-</v>
      </c>
      <c r="F228" s="169">
        <f>IF(P219="","",P219)</f>
        <v>14</v>
      </c>
      <c r="G228" s="432" t="str">
        <f>IF(I225="","",I225)</f>
        <v>-</v>
      </c>
      <c r="H228" s="171">
        <f>IF(R222="","",R222)</f>
        <v>15</v>
      </c>
      <c r="I228" s="170" t="str">
        <f t="shared" si="57"/>
        <v>-</v>
      </c>
      <c r="J228" s="169">
        <f>IF(P222="","",P222)</f>
        <v>4</v>
      </c>
      <c r="K228" s="432" t="str">
        <f>IF(M225="","",M225)</f>
        <v/>
      </c>
      <c r="L228" s="171">
        <f>IF(R225="","",R225)</f>
        <v>15</v>
      </c>
      <c r="M228" s="170" t="str">
        <f>IF(L228="","","-")</f>
        <v>-</v>
      </c>
      <c r="N228" s="169">
        <f>IF(P225="","",P225)</f>
        <v>14</v>
      </c>
      <c r="O228" s="432" t="str">
        <f>IF(Q225="","",Q225)</f>
        <v>-</v>
      </c>
      <c r="P228" s="474"/>
      <c r="Q228" s="475"/>
      <c r="R228" s="475"/>
      <c r="S228" s="476"/>
      <c r="T228" s="424"/>
      <c r="U228" s="425"/>
      <c r="V228" s="425"/>
      <c r="W228" s="426"/>
      <c r="X228" s="149"/>
      <c r="Y228" s="216">
        <f>COUNTIF(D227:S229,"○")</f>
        <v>3</v>
      </c>
      <c r="Z228" s="212">
        <f>COUNTIF(D227:S229,"×")</f>
        <v>0</v>
      </c>
      <c r="AA228" s="215">
        <f>(IF((D227&gt;F227),1,0))+(IF((D228&gt;F228),1,0))+(IF((D229&gt;F229),1,0))+(IF((H227&gt;J227),1,0))+(IF((H228&gt;J228),1,0))+(IF((H229&gt;J229),1,0))+(IF((L227&gt;N227),1,0))+(IF((L228&gt;N228),1,0))+(IF((L229&gt;N229),1,0))+(IF((P227&gt;R227),1,0))+(IF((P228&gt;R228),1,0))+(IF((P229&gt;R229),1,0))</f>
        <v>6</v>
      </c>
      <c r="AB228" s="214">
        <f>(IF((D227&lt;F227),1,0))+(IF((D228&lt;F228),1,0))+(IF((D229&lt;F229),1,0))+(IF((H227&lt;J227),1,0))+(IF((H228&lt;J228),1,0))+(IF((H229&lt;J229),1,0))+(IF((L227&lt;N227),1,0))+(IF((L228&lt;N228),1,0))+(IF((L229&lt;N229),1,0))+(IF((P227&lt;R227),1,0))+(IF((P228&lt;R228),1,0))+(IF((P229&lt;R229),1,0))</f>
        <v>0</v>
      </c>
      <c r="AC228" s="213">
        <f>AA228-AB228</f>
        <v>6</v>
      </c>
      <c r="AD228" s="212">
        <f>SUM(D227:D229,H227:H229,L227:L229,P227:P229)</f>
        <v>90</v>
      </c>
      <c r="AE228" s="212">
        <f>SUM(F227:F229,J227:J229,N227:N229,R227:R229)</f>
        <v>59</v>
      </c>
      <c r="AF228" s="211">
        <f>AD228-AE228</f>
        <v>31</v>
      </c>
      <c r="AG228" s="427">
        <f>(Y228-Z228)*1000+(AC228)*100+AF228</f>
        <v>3631</v>
      </c>
      <c r="AH228" s="428"/>
      <c r="AI228" s="42"/>
      <c r="AJ228" s="246" t="s">
        <v>221</v>
      </c>
      <c r="AK228" s="236" t="s">
        <v>58</v>
      </c>
      <c r="AL228" s="172">
        <f>IF(AZ219="","",AZ219)</f>
        <v>15</v>
      </c>
      <c r="AM228" s="170" t="str">
        <f t="shared" si="56"/>
        <v>-</v>
      </c>
      <c r="AN228" s="169">
        <f>IF(AX219="","",AX219)</f>
        <v>13</v>
      </c>
      <c r="AO228" s="432" t="str">
        <f>IF(AQ225="","",AQ225)</f>
        <v>-</v>
      </c>
      <c r="AP228" s="171">
        <f>IF(AZ222="","",AZ222)</f>
        <v>15</v>
      </c>
      <c r="AQ228" s="170" t="str">
        <f t="shared" si="58"/>
        <v>-</v>
      </c>
      <c r="AR228" s="169">
        <f>IF(AX222="","",AX222)</f>
        <v>14</v>
      </c>
      <c r="AS228" s="432" t="str">
        <f>IF(AU225="","",AU225)</f>
        <v/>
      </c>
      <c r="AT228" s="171">
        <f>IF(AZ225="","",AZ225)</f>
        <v>12</v>
      </c>
      <c r="AU228" s="170" t="str">
        <f>IF(AT228="","","-")</f>
        <v>-</v>
      </c>
      <c r="AV228" s="169">
        <f>IF(AX225="","",AX225)</f>
        <v>15</v>
      </c>
      <c r="AW228" s="432" t="str">
        <f>IF(AY225="","",AY225)</f>
        <v>-</v>
      </c>
      <c r="AX228" s="474"/>
      <c r="AY228" s="475"/>
      <c r="AZ228" s="475"/>
      <c r="BA228" s="476"/>
      <c r="BB228" s="424"/>
      <c r="BC228" s="425"/>
      <c r="BD228" s="425"/>
      <c r="BE228" s="426"/>
      <c r="BF228" s="149"/>
      <c r="BG228" s="216">
        <f>COUNTIF(AL227:BA229,"○")</f>
        <v>3</v>
      </c>
      <c r="BH228" s="212">
        <f>COUNTIF(AL227:BA229,"×")</f>
        <v>0</v>
      </c>
      <c r="BI228" s="215">
        <f>(IF((AL227&gt;AN227),1,0))+(IF((AL228&gt;AN228),1,0))+(IF((AL229&gt;AN229),1,0))+(IF((AP227&gt;AR227),1,0))+(IF((AP228&gt;AR228),1,0))+(IF((AP229&gt;AR229),1,0))+(IF((AT227&gt;AV227),1,0))+(IF((AT228&gt;AV228),1,0))+(IF((AT229&gt;AV229),1,0))+(IF((AX227&gt;AZ227),1,0))+(IF((AX228&gt;AZ228),1,0))+(IF((AX229&gt;AZ229),1,0))</f>
        <v>6</v>
      </c>
      <c r="BJ228" s="214">
        <f>(IF((AL227&lt;AN227),1,0))+(IF((AL228&lt;AN228),1,0))+(IF((AL229&lt;AN229),1,0))+(IF((AP227&lt;AR227),1,0))+(IF((AP228&lt;AR228),1,0))+(IF((AP229&lt;AR229),1,0))+(IF((AT227&lt;AV227),1,0))+(IF((AT228&lt;AV228),1,0))+(IF((AT229&lt;AV229),1,0))+(IF((AX227&lt;AZ227),1,0))+(IF((AX228&lt;AZ228),1,0))+(IF((AX229&lt;AZ229),1,0))</f>
        <v>1</v>
      </c>
      <c r="BK228" s="213">
        <f>BI228-BJ228</f>
        <v>5</v>
      </c>
      <c r="BL228" s="212">
        <f>SUM(AL227:AL229,AP227:AP229,AT227:AT229,AX227:AX229)</f>
        <v>102</v>
      </c>
      <c r="BM228" s="212">
        <f>SUM(AN227:AN229,AR227:AR229,AV227:AV229,AZ227:AZ229)</f>
        <v>77</v>
      </c>
      <c r="BN228" s="211">
        <f>BL228-BM228</f>
        <v>25</v>
      </c>
      <c r="BO228" s="427">
        <f>(BG228-BH228)*1000+(BK228)*100+BN228</f>
        <v>3525</v>
      </c>
      <c r="BP228" s="428"/>
    </row>
    <row r="229" spans="2:68" ht="12" customHeight="1" thickBot="1" x14ac:dyDescent="0.2">
      <c r="B229" s="253"/>
      <c r="C229" s="245" t="s">
        <v>101</v>
      </c>
      <c r="D229" s="162" t="str">
        <f>IF(R220="","",R220)</f>
        <v/>
      </c>
      <c r="E229" s="160" t="str">
        <f t="shared" si="55"/>
        <v/>
      </c>
      <c r="F229" s="159" t="str">
        <f>IF(P220="","",P220)</f>
        <v/>
      </c>
      <c r="G229" s="433" t="str">
        <f>IF(I226="","",I226)</f>
        <v>-</v>
      </c>
      <c r="H229" s="161" t="str">
        <f>IF(R223="","",R223)</f>
        <v/>
      </c>
      <c r="I229" s="160" t="str">
        <f t="shared" si="57"/>
        <v/>
      </c>
      <c r="J229" s="159" t="str">
        <f>IF(P223="","",P223)</f>
        <v/>
      </c>
      <c r="K229" s="433" t="str">
        <f>IF(M226="","",M226)</f>
        <v/>
      </c>
      <c r="L229" s="161" t="str">
        <f>IF(R226="","",R226)</f>
        <v/>
      </c>
      <c r="M229" s="160" t="str">
        <f>IF(L229="","","-")</f>
        <v/>
      </c>
      <c r="N229" s="159" t="str">
        <f>IF(P226="","",P226)</f>
        <v/>
      </c>
      <c r="O229" s="433" t="str">
        <f>IF(Q226="","",Q226)</f>
        <v/>
      </c>
      <c r="P229" s="477"/>
      <c r="Q229" s="478"/>
      <c r="R229" s="478"/>
      <c r="S229" s="479"/>
      <c r="T229" s="100">
        <f>Y228</f>
        <v>3</v>
      </c>
      <c r="U229" s="101" t="s">
        <v>2</v>
      </c>
      <c r="V229" s="101">
        <f>Z228</f>
        <v>0</v>
      </c>
      <c r="W229" s="102" t="s">
        <v>1</v>
      </c>
      <c r="X229" s="149"/>
      <c r="Y229" s="210"/>
      <c r="Z229" s="209"/>
      <c r="AA229" s="210"/>
      <c r="AB229" s="209"/>
      <c r="AC229" s="208"/>
      <c r="AD229" s="209"/>
      <c r="AE229" s="209"/>
      <c r="AF229" s="208"/>
      <c r="AG229" s="196"/>
      <c r="AH229" s="207"/>
      <c r="AI229" s="42"/>
      <c r="AJ229" s="253"/>
      <c r="AK229" s="245" t="s">
        <v>222</v>
      </c>
      <c r="AL229" s="162" t="str">
        <f>IF(AZ220="","",AZ220)</f>
        <v/>
      </c>
      <c r="AM229" s="160" t="str">
        <f t="shared" si="56"/>
        <v/>
      </c>
      <c r="AN229" s="159" t="str">
        <f>IF(AX220="","",AX220)</f>
        <v/>
      </c>
      <c r="AO229" s="433" t="str">
        <f>IF(AQ226="","",AQ226)</f>
        <v/>
      </c>
      <c r="AP229" s="161" t="str">
        <f>IF(AZ223="","",AZ223)</f>
        <v/>
      </c>
      <c r="AQ229" s="160" t="str">
        <f t="shared" si="58"/>
        <v/>
      </c>
      <c r="AR229" s="159" t="str">
        <f>IF(AX223="","",AX223)</f>
        <v/>
      </c>
      <c r="AS229" s="433" t="str">
        <f>IF(AU226="","",AU226)</f>
        <v/>
      </c>
      <c r="AT229" s="161">
        <f>IF(AZ226="","",AZ226)</f>
        <v>15</v>
      </c>
      <c r="AU229" s="160" t="str">
        <f>IF(AT229="","","-")</f>
        <v>-</v>
      </c>
      <c r="AV229" s="159">
        <f>IF(AX226="","",AX226)</f>
        <v>10</v>
      </c>
      <c r="AW229" s="433" t="str">
        <f>IF(AY226="","",AY226)</f>
        <v>-</v>
      </c>
      <c r="AX229" s="477"/>
      <c r="AY229" s="478"/>
      <c r="AZ229" s="478"/>
      <c r="BA229" s="479"/>
      <c r="BB229" s="100">
        <f>BG228</f>
        <v>3</v>
      </c>
      <c r="BC229" s="101" t="s">
        <v>2</v>
      </c>
      <c r="BD229" s="101">
        <f>BH228</f>
        <v>0</v>
      </c>
      <c r="BE229" s="102" t="s">
        <v>1</v>
      </c>
      <c r="BF229" s="149"/>
      <c r="BG229" s="210"/>
      <c r="BH229" s="209"/>
      <c r="BI229" s="210"/>
      <c r="BJ229" s="209"/>
      <c r="BK229" s="208"/>
      <c r="BL229" s="209"/>
      <c r="BM229" s="209"/>
      <c r="BN229" s="208"/>
      <c r="BO229" s="196"/>
      <c r="BP229" s="207"/>
    </row>
    <row r="230" spans="2:68" ht="10.050000000000001" customHeight="1" thickBot="1" x14ac:dyDescent="0.25">
      <c r="B230" s="14"/>
      <c r="C230" s="41"/>
      <c r="D230" s="62"/>
      <c r="E230" s="43"/>
      <c r="F230" s="62"/>
      <c r="G230" s="62"/>
      <c r="H230" s="62"/>
      <c r="I230" s="43"/>
      <c r="J230" s="62"/>
      <c r="K230" s="62"/>
      <c r="L230" s="62"/>
      <c r="M230" s="43"/>
      <c r="N230" s="62"/>
      <c r="O230" s="62"/>
      <c r="P230" s="62"/>
      <c r="Q230" s="62"/>
      <c r="R230" s="62"/>
      <c r="S230" s="6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BB230" s="26"/>
      <c r="BC230" s="26"/>
      <c r="BD230" s="26"/>
      <c r="BE230" s="26"/>
    </row>
    <row r="231" spans="2:68" ht="10.95" customHeight="1" x14ac:dyDescent="0.15">
      <c r="B231" s="537" t="s">
        <v>376</v>
      </c>
      <c r="C231" s="538"/>
      <c r="D231" s="525" t="str">
        <f>B233</f>
        <v>合田義久</v>
      </c>
      <c r="E231" s="526"/>
      <c r="F231" s="526"/>
      <c r="G231" s="527"/>
      <c r="H231" s="528" t="str">
        <f>B236</f>
        <v>藤原　誠</v>
      </c>
      <c r="I231" s="526"/>
      <c r="J231" s="526"/>
      <c r="K231" s="527"/>
      <c r="L231" s="528" t="str">
        <f>B239</f>
        <v>冨永忠暖</v>
      </c>
      <c r="M231" s="526"/>
      <c r="N231" s="526"/>
      <c r="O231" s="527"/>
      <c r="P231" s="528" t="str">
        <f>B242</f>
        <v>工藤政幸</v>
      </c>
      <c r="Q231" s="526"/>
      <c r="R231" s="526"/>
      <c r="S231" s="541"/>
      <c r="T231" s="480" t="s">
        <v>4</v>
      </c>
      <c r="U231" s="481"/>
      <c r="V231" s="481"/>
      <c r="W231" s="482"/>
      <c r="X231" s="149"/>
      <c r="Y231" s="449" t="s">
        <v>21</v>
      </c>
      <c r="Z231" s="450"/>
      <c r="AA231" s="449" t="s">
        <v>20</v>
      </c>
      <c r="AB231" s="451"/>
      <c r="AC231" s="450"/>
      <c r="AD231" s="452" t="s">
        <v>19</v>
      </c>
      <c r="AE231" s="453"/>
      <c r="AF231" s="454"/>
      <c r="AG231" s="149"/>
      <c r="AH231" s="149"/>
      <c r="AI231" s="42"/>
      <c r="AJ231" s="537" t="s">
        <v>422</v>
      </c>
      <c r="AK231" s="538"/>
      <c r="AL231" s="525" t="str">
        <f>AJ233</f>
        <v>徳善英紀</v>
      </c>
      <c r="AM231" s="526"/>
      <c r="AN231" s="526"/>
      <c r="AO231" s="527"/>
      <c r="AP231" s="528" t="str">
        <f>AJ236</f>
        <v>石川智也</v>
      </c>
      <c r="AQ231" s="526"/>
      <c r="AR231" s="526"/>
      <c r="AS231" s="527"/>
      <c r="AT231" s="528" t="str">
        <f>AJ239</f>
        <v>村上颯麻</v>
      </c>
      <c r="AU231" s="526"/>
      <c r="AV231" s="526"/>
      <c r="AW231" s="527"/>
      <c r="AX231" s="528" t="str">
        <f>AJ242</f>
        <v>柳谷朋希</v>
      </c>
      <c r="AY231" s="526"/>
      <c r="AZ231" s="526"/>
      <c r="BA231" s="541"/>
      <c r="BB231" s="446" t="s">
        <v>4</v>
      </c>
      <c r="BC231" s="447"/>
      <c r="BD231" s="447"/>
      <c r="BE231" s="448"/>
      <c r="BF231" s="149"/>
      <c r="BG231" s="449" t="s">
        <v>21</v>
      </c>
      <c r="BH231" s="450"/>
      <c r="BI231" s="449" t="s">
        <v>20</v>
      </c>
      <c r="BJ231" s="451"/>
      <c r="BK231" s="450"/>
      <c r="BL231" s="452" t="s">
        <v>19</v>
      </c>
      <c r="BM231" s="453"/>
      <c r="BN231" s="454"/>
      <c r="BO231" s="149"/>
      <c r="BP231" s="149"/>
    </row>
    <row r="232" spans="2:68" ht="10.95" customHeight="1" thickBot="1" x14ac:dyDescent="0.2">
      <c r="B232" s="580"/>
      <c r="C232" s="581"/>
      <c r="D232" s="506" t="str">
        <f>B234</f>
        <v>合田亜里砂</v>
      </c>
      <c r="E232" s="507"/>
      <c r="F232" s="507"/>
      <c r="G232" s="508"/>
      <c r="H232" s="509" t="str">
        <f>B237</f>
        <v>楠橋直子</v>
      </c>
      <c r="I232" s="507"/>
      <c r="J232" s="507"/>
      <c r="K232" s="508"/>
      <c r="L232" s="509" t="str">
        <f>B240</f>
        <v>重松まほ</v>
      </c>
      <c r="M232" s="507"/>
      <c r="N232" s="507"/>
      <c r="O232" s="508"/>
      <c r="P232" s="509" t="str">
        <f>B243</f>
        <v>森安美里</v>
      </c>
      <c r="Q232" s="507"/>
      <c r="R232" s="507"/>
      <c r="S232" s="536"/>
      <c r="T232" s="434" t="s">
        <v>3</v>
      </c>
      <c r="U232" s="435"/>
      <c r="V232" s="435"/>
      <c r="W232" s="436"/>
      <c r="X232" s="149"/>
      <c r="Y232" s="193" t="s">
        <v>18</v>
      </c>
      <c r="Z232" s="192" t="s">
        <v>1</v>
      </c>
      <c r="AA232" s="193" t="s">
        <v>22</v>
      </c>
      <c r="AB232" s="192" t="s">
        <v>17</v>
      </c>
      <c r="AC232" s="191" t="s">
        <v>16</v>
      </c>
      <c r="AD232" s="192" t="s">
        <v>22</v>
      </c>
      <c r="AE232" s="192" t="s">
        <v>17</v>
      </c>
      <c r="AF232" s="191" t="s">
        <v>16</v>
      </c>
      <c r="AG232" s="149"/>
      <c r="AH232" s="149"/>
      <c r="AI232" s="42"/>
      <c r="AJ232" s="580"/>
      <c r="AK232" s="581"/>
      <c r="AL232" s="506" t="str">
        <f>AJ234</f>
        <v>永井美帆</v>
      </c>
      <c r="AM232" s="507"/>
      <c r="AN232" s="507"/>
      <c r="AO232" s="508"/>
      <c r="AP232" s="509" t="str">
        <f>AJ237</f>
        <v>川崎麻由</v>
      </c>
      <c r="AQ232" s="507"/>
      <c r="AR232" s="507"/>
      <c r="AS232" s="508"/>
      <c r="AT232" s="509" t="str">
        <f>AJ240</f>
        <v>村上真彩</v>
      </c>
      <c r="AU232" s="507"/>
      <c r="AV232" s="507"/>
      <c r="AW232" s="508"/>
      <c r="AX232" s="509" t="str">
        <f>AJ243</f>
        <v>中村雅美</v>
      </c>
      <c r="AY232" s="507"/>
      <c r="AZ232" s="507"/>
      <c r="BA232" s="536"/>
      <c r="BB232" s="434" t="s">
        <v>3</v>
      </c>
      <c r="BC232" s="435"/>
      <c r="BD232" s="435"/>
      <c r="BE232" s="436"/>
      <c r="BF232" s="149"/>
      <c r="BG232" s="193" t="s">
        <v>18</v>
      </c>
      <c r="BH232" s="192" t="s">
        <v>1</v>
      </c>
      <c r="BI232" s="193" t="s">
        <v>22</v>
      </c>
      <c r="BJ232" s="192" t="s">
        <v>17</v>
      </c>
      <c r="BK232" s="191" t="s">
        <v>16</v>
      </c>
      <c r="BL232" s="192" t="s">
        <v>22</v>
      </c>
      <c r="BM232" s="192" t="s">
        <v>17</v>
      </c>
      <c r="BN232" s="191" t="s">
        <v>16</v>
      </c>
      <c r="BO232" s="149"/>
      <c r="BP232" s="149"/>
    </row>
    <row r="233" spans="2:68" ht="12" customHeight="1" x14ac:dyDescent="0.15">
      <c r="B233" s="246" t="s">
        <v>128</v>
      </c>
      <c r="C233" s="236" t="s">
        <v>74</v>
      </c>
      <c r="D233" s="501"/>
      <c r="E233" s="502"/>
      <c r="F233" s="502"/>
      <c r="G233" s="503"/>
      <c r="H233" s="278">
        <v>15</v>
      </c>
      <c r="I233" s="170" t="str">
        <f>IF(H233="","","-")</f>
        <v>-</v>
      </c>
      <c r="J233" s="177">
        <v>11</v>
      </c>
      <c r="K233" s="437" t="str">
        <f>IF(H233&lt;&gt;"",IF(H233&gt;J233,IF(H234&gt;J234,"○",IF(H235&gt;J235,"○","×")),IF(H234&gt;J234,IF(H235&gt;J235,"○","×"),"×")),"")</f>
        <v>○</v>
      </c>
      <c r="L233" s="150">
        <v>13</v>
      </c>
      <c r="M233" s="190" t="str">
        <f t="shared" ref="M233:M238" si="59">IF(L233="","","-")</f>
        <v>-</v>
      </c>
      <c r="N233" s="189">
        <v>15</v>
      </c>
      <c r="O233" s="437" t="str">
        <f>IF(L233&lt;&gt;"",IF(L233&gt;N233,IF(L234&gt;N234,"○",IF(L235&gt;N235,"○","×")),IF(L234&gt;N234,IF(L235&gt;N235,"○","×"),"×")),"")</f>
        <v>×</v>
      </c>
      <c r="P233" s="220">
        <v>14</v>
      </c>
      <c r="Q233" s="190" t="str">
        <f t="shared" ref="Q233:Q241" si="60">IF(P233="","","-")</f>
        <v>-</v>
      </c>
      <c r="R233" s="177">
        <v>15</v>
      </c>
      <c r="S233" s="440" t="str">
        <f>IF(P233&lt;&gt;"",IF(P233&gt;R233,IF(P234&gt;R234,"○",IF(P235&gt;R235,"○","×")),IF(P234&gt;R234,IF(P235&gt;R235,"○","×"),"×")),"")</f>
        <v>×</v>
      </c>
      <c r="T233" s="441">
        <f>RANK(AG234,AG234:AG243)</f>
        <v>4</v>
      </c>
      <c r="U233" s="442"/>
      <c r="V233" s="442"/>
      <c r="W233" s="443"/>
      <c r="X233" s="149"/>
      <c r="Y233" s="216"/>
      <c r="Z233" s="212"/>
      <c r="AA233" s="195"/>
      <c r="AB233" s="194"/>
      <c r="AC233" s="218"/>
      <c r="AD233" s="212"/>
      <c r="AE233" s="212"/>
      <c r="AF233" s="211"/>
      <c r="AG233" s="149"/>
      <c r="AH233" s="149"/>
      <c r="AI233" s="42"/>
      <c r="AJ233" s="246" t="s">
        <v>172</v>
      </c>
      <c r="AK233" s="236" t="s">
        <v>349</v>
      </c>
      <c r="AL233" s="501"/>
      <c r="AM233" s="502"/>
      <c r="AN233" s="502"/>
      <c r="AO233" s="503"/>
      <c r="AP233" s="278">
        <v>15</v>
      </c>
      <c r="AQ233" s="170" t="str">
        <f>IF(AP233="","","-")</f>
        <v>-</v>
      </c>
      <c r="AR233" s="177">
        <v>12</v>
      </c>
      <c r="AS233" s="437" t="str">
        <f>IF(AP233&lt;&gt;"",IF(AP233&gt;AR233,IF(AP234&gt;AR234,"○",IF(AP235&gt;AR235,"○","×")),IF(AP234&gt;AR234,IF(AP235&gt;AR235,"○","×"),"×")),"")</f>
        <v>○</v>
      </c>
      <c r="AT233" s="150">
        <v>15</v>
      </c>
      <c r="AU233" s="190" t="str">
        <f t="shared" ref="AU233:AU238" si="61">IF(AT233="","","-")</f>
        <v>-</v>
      </c>
      <c r="AV233" s="189">
        <v>7</v>
      </c>
      <c r="AW233" s="437" t="str">
        <f>IF(AT233&lt;&gt;"",IF(AT233&gt;AV233,IF(AT234&gt;AV234,"○",IF(AT235&gt;AV235,"○","×")),IF(AT234&gt;AV234,IF(AT235&gt;AV235,"○","×"),"×")),"")</f>
        <v>○</v>
      </c>
      <c r="AX233" s="220">
        <v>15</v>
      </c>
      <c r="AY233" s="190" t="str">
        <f t="shared" ref="AY233:AY241" si="62">IF(AX233="","","-")</f>
        <v>-</v>
      </c>
      <c r="AZ233" s="177">
        <v>9</v>
      </c>
      <c r="BA233" s="440" t="str">
        <f>IF(AX233&lt;&gt;"",IF(AX233&gt;AZ233,IF(AX234&gt;AZ234,"○",IF(AX235&gt;AZ235,"○","×")),IF(AX234&gt;AZ234,IF(AX235&gt;AZ235,"○","×"),"×")),"")</f>
        <v>○</v>
      </c>
      <c r="BB233" s="441">
        <f>RANK(BO234,BO234:BO243)</f>
        <v>1</v>
      </c>
      <c r="BC233" s="442"/>
      <c r="BD233" s="442"/>
      <c r="BE233" s="443"/>
      <c r="BF233" s="149"/>
      <c r="BG233" s="216"/>
      <c r="BH233" s="212"/>
      <c r="BI233" s="195"/>
      <c r="BJ233" s="194"/>
      <c r="BK233" s="218"/>
      <c r="BL233" s="212"/>
      <c r="BM233" s="212"/>
      <c r="BN233" s="211"/>
      <c r="BO233" s="149"/>
      <c r="BP233" s="149"/>
    </row>
    <row r="234" spans="2:68" ht="12" customHeight="1" x14ac:dyDescent="0.15">
      <c r="B234" s="246" t="s">
        <v>127</v>
      </c>
      <c r="C234" s="236" t="s">
        <v>126</v>
      </c>
      <c r="D234" s="504"/>
      <c r="E234" s="475"/>
      <c r="F234" s="475"/>
      <c r="G234" s="492"/>
      <c r="H234" s="278">
        <v>9</v>
      </c>
      <c r="I234" s="170" t="str">
        <f>IF(H234="","","-")</f>
        <v>-</v>
      </c>
      <c r="J234" s="188">
        <v>15</v>
      </c>
      <c r="K234" s="438"/>
      <c r="L234" s="150">
        <v>11</v>
      </c>
      <c r="M234" s="170" t="str">
        <f t="shared" si="59"/>
        <v>-</v>
      </c>
      <c r="N234" s="177">
        <v>15</v>
      </c>
      <c r="O234" s="438"/>
      <c r="P234" s="150">
        <v>7</v>
      </c>
      <c r="Q234" s="170" t="str">
        <f t="shared" si="60"/>
        <v>-</v>
      </c>
      <c r="R234" s="177">
        <v>15</v>
      </c>
      <c r="S234" s="429"/>
      <c r="T234" s="424"/>
      <c r="U234" s="425"/>
      <c r="V234" s="425"/>
      <c r="W234" s="426"/>
      <c r="X234" s="149"/>
      <c r="Y234" s="216">
        <f>COUNTIF(D233:S235,"○")</f>
        <v>1</v>
      </c>
      <c r="Z234" s="212">
        <f>COUNTIF(D233:S235,"×")</f>
        <v>2</v>
      </c>
      <c r="AA234" s="215">
        <f>(IF((D233&gt;F233),1,0))+(IF((D234&gt;F234),1,0))+(IF((D235&gt;F235),1,0))+(IF((H233&gt;J233),1,0))+(IF((H234&gt;J234),1,0))+(IF((H235&gt;J235),1,0))+(IF((L233&gt;N233),1,0))+(IF((L234&gt;N234),1,0))+(IF((L235&gt;N235),1,0))+(IF((P233&gt;R233),1,0))+(IF((P234&gt;R234),1,0))+(IF((P235&gt;R235),1,0))</f>
        <v>2</v>
      </c>
      <c r="AB234" s="214">
        <f>(IF((D233&lt;F233),1,0))+(IF((D234&lt;F234),1,0))+(IF((D235&lt;F235),1,0))+(IF((H233&lt;J233),1,0))+(IF((H234&lt;J234),1,0))+(IF((H235&lt;J235),1,0))+(IF((L233&lt;N233),1,0))+(IF((L234&lt;N234),1,0))+(IF((L235&lt;N235),1,0))+(IF((P233&lt;R233),1,0))+(IF((P234&lt;R234),1,0))+(IF((P235&lt;R235),1,0))</f>
        <v>5</v>
      </c>
      <c r="AC234" s="213">
        <f>AA234-AB234</f>
        <v>-3</v>
      </c>
      <c r="AD234" s="212">
        <f>SUM(D233:D235,H233:H235,L233:L235,P233:P235)</f>
        <v>84</v>
      </c>
      <c r="AE234" s="212">
        <f>SUM(F233:F235,J233:J235,N233:N235,R233:R235)</f>
        <v>97</v>
      </c>
      <c r="AF234" s="211">
        <f>AD234-AE234</f>
        <v>-13</v>
      </c>
      <c r="AG234" s="427">
        <f>(Y234-Z234)*1000+(AC234)*100+AF234</f>
        <v>-1313</v>
      </c>
      <c r="AH234" s="428"/>
      <c r="AI234" s="42"/>
      <c r="AJ234" s="246" t="s">
        <v>170</v>
      </c>
      <c r="AK234" s="236" t="s">
        <v>349</v>
      </c>
      <c r="AL234" s="504"/>
      <c r="AM234" s="475"/>
      <c r="AN234" s="475"/>
      <c r="AO234" s="492"/>
      <c r="AP234" s="278">
        <v>15</v>
      </c>
      <c r="AQ234" s="170" t="str">
        <f>IF(AP234="","","-")</f>
        <v>-</v>
      </c>
      <c r="AR234" s="188">
        <v>11</v>
      </c>
      <c r="AS234" s="438"/>
      <c r="AT234" s="150">
        <v>15</v>
      </c>
      <c r="AU234" s="170" t="str">
        <f t="shared" si="61"/>
        <v>-</v>
      </c>
      <c r="AV234" s="177">
        <v>2</v>
      </c>
      <c r="AW234" s="438"/>
      <c r="AX234" s="150">
        <v>15</v>
      </c>
      <c r="AY234" s="170" t="str">
        <f t="shared" si="62"/>
        <v>-</v>
      </c>
      <c r="AZ234" s="177">
        <v>7</v>
      </c>
      <c r="BA234" s="429"/>
      <c r="BB234" s="424"/>
      <c r="BC234" s="425"/>
      <c r="BD234" s="425"/>
      <c r="BE234" s="426"/>
      <c r="BF234" s="149"/>
      <c r="BG234" s="216">
        <f>COUNTIF(AL233:BA235,"○")</f>
        <v>3</v>
      </c>
      <c r="BH234" s="212">
        <f>COUNTIF(AL233:BA235,"×")</f>
        <v>0</v>
      </c>
      <c r="BI234" s="215">
        <f>(IF((AL233&gt;AN233),1,0))+(IF((AL234&gt;AN234),1,0))+(IF((AL235&gt;AN235),1,0))+(IF((AP233&gt;AR233),1,0))+(IF((AP234&gt;AR234),1,0))+(IF((AP235&gt;AR235),1,0))+(IF((AT233&gt;AV233),1,0))+(IF((AT234&gt;AV234),1,0))+(IF((AT235&gt;AV235),1,0))+(IF((AX233&gt;AZ233),1,0))+(IF((AX234&gt;AZ234),1,0))+(IF((AX235&gt;AZ235),1,0))</f>
        <v>6</v>
      </c>
      <c r="BJ234" s="214">
        <f>(IF((AL233&lt;AN233),1,0))+(IF((AL234&lt;AN234),1,0))+(IF((AL235&lt;AN235),1,0))+(IF((AP233&lt;AR233),1,0))+(IF((AP234&lt;AR234),1,0))+(IF((AP235&lt;AR235),1,0))+(IF((AT233&lt;AV233),1,0))+(IF((AT234&lt;AV234),1,0))+(IF((AT235&lt;AV235),1,0))+(IF((AX233&lt;AZ233),1,0))+(IF((AX234&lt;AZ234),1,0))+(IF((AX235&lt;AZ235),1,0))</f>
        <v>0</v>
      </c>
      <c r="BK234" s="213">
        <f>BI234-BJ234</f>
        <v>6</v>
      </c>
      <c r="BL234" s="212">
        <f>SUM(AL233:AL235,AP233:AP235,AT233:AT235,AX233:AX235)</f>
        <v>90</v>
      </c>
      <c r="BM234" s="212">
        <f>SUM(AN233:AN235,AR233:AR235,AV233:AV235,AZ233:AZ235)</f>
        <v>48</v>
      </c>
      <c r="BN234" s="211">
        <f>BL234-BM234</f>
        <v>42</v>
      </c>
      <c r="BO234" s="427">
        <f>(BG234-BH234)*1000+(BK234)*100+BN234</f>
        <v>3642</v>
      </c>
      <c r="BP234" s="428"/>
    </row>
    <row r="235" spans="2:68" ht="12" customHeight="1" x14ac:dyDescent="0.15">
      <c r="B235" s="248"/>
      <c r="C235" s="268" t="s">
        <v>341</v>
      </c>
      <c r="D235" s="505"/>
      <c r="E235" s="494"/>
      <c r="F235" s="494"/>
      <c r="G235" s="495"/>
      <c r="H235" s="153">
        <v>15</v>
      </c>
      <c r="I235" s="170" t="str">
        <f>IF(H235="","","-")</f>
        <v>-</v>
      </c>
      <c r="J235" s="184">
        <v>11</v>
      </c>
      <c r="K235" s="439"/>
      <c r="L235" s="153"/>
      <c r="M235" s="185" t="str">
        <f t="shared" si="59"/>
        <v/>
      </c>
      <c r="N235" s="184"/>
      <c r="O235" s="438"/>
      <c r="P235" s="153"/>
      <c r="Q235" s="185" t="str">
        <f t="shared" si="60"/>
        <v/>
      </c>
      <c r="R235" s="184"/>
      <c r="S235" s="429"/>
      <c r="T235" s="97">
        <f>Y234</f>
        <v>1</v>
      </c>
      <c r="U235" s="98" t="s">
        <v>2</v>
      </c>
      <c r="V235" s="98">
        <f>Z234</f>
        <v>2</v>
      </c>
      <c r="W235" s="99" t="s">
        <v>1</v>
      </c>
      <c r="X235" s="149"/>
      <c r="Y235" s="216"/>
      <c r="Z235" s="212"/>
      <c r="AA235" s="216"/>
      <c r="AB235" s="212"/>
      <c r="AC235" s="211"/>
      <c r="AD235" s="212"/>
      <c r="AE235" s="212"/>
      <c r="AF235" s="211"/>
      <c r="AG235" s="151"/>
      <c r="AH235" s="217"/>
      <c r="AI235" s="42"/>
      <c r="AJ235" s="248"/>
      <c r="AK235" s="268" t="s">
        <v>171</v>
      </c>
      <c r="AL235" s="505"/>
      <c r="AM235" s="494"/>
      <c r="AN235" s="494"/>
      <c r="AO235" s="495"/>
      <c r="AP235" s="153"/>
      <c r="AQ235" s="170" t="str">
        <f>IF(AP235="","","-")</f>
        <v/>
      </c>
      <c r="AR235" s="184"/>
      <c r="AS235" s="439"/>
      <c r="AT235" s="153"/>
      <c r="AU235" s="185" t="str">
        <f t="shared" si="61"/>
        <v/>
      </c>
      <c r="AV235" s="184"/>
      <c r="AW235" s="438"/>
      <c r="AX235" s="153"/>
      <c r="AY235" s="185" t="str">
        <f t="shared" si="62"/>
        <v/>
      </c>
      <c r="AZ235" s="184"/>
      <c r="BA235" s="429"/>
      <c r="BB235" s="97">
        <f>BG234</f>
        <v>3</v>
      </c>
      <c r="BC235" s="98" t="s">
        <v>2</v>
      </c>
      <c r="BD235" s="98">
        <f>BH234</f>
        <v>0</v>
      </c>
      <c r="BE235" s="99" t="s">
        <v>1</v>
      </c>
      <c r="BF235" s="149"/>
      <c r="BG235" s="216"/>
      <c r="BH235" s="212"/>
      <c r="BI235" s="216"/>
      <c r="BJ235" s="212"/>
      <c r="BK235" s="211"/>
      <c r="BL235" s="212"/>
      <c r="BM235" s="212"/>
      <c r="BN235" s="211"/>
      <c r="BO235" s="151"/>
      <c r="BP235" s="217"/>
    </row>
    <row r="236" spans="2:68" ht="12" customHeight="1" x14ac:dyDescent="0.15">
      <c r="B236" s="246" t="s">
        <v>201</v>
      </c>
      <c r="C236" s="269" t="s">
        <v>200</v>
      </c>
      <c r="D236" s="172">
        <f>IF(J233="","",J233)</f>
        <v>11</v>
      </c>
      <c r="E236" s="170" t="str">
        <f t="shared" ref="E236:E244" si="63">IF(D236="","","-")</f>
        <v>-</v>
      </c>
      <c r="F236" s="169">
        <f>IF(H233="","",H233)</f>
        <v>15</v>
      </c>
      <c r="G236" s="431" t="str">
        <f>IF(K233="","",IF(K233="○","×",IF(K233="×","○")))</f>
        <v>×</v>
      </c>
      <c r="H236" s="471"/>
      <c r="I236" s="472"/>
      <c r="J236" s="472"/>
      <c r="K236" s="491"/>
      <c r="L236" s="150">
        <v>15</v>
      </c>
      <c r="M236" s="170" t="str">
        <f t="shared" si="59"/>
        <v>-</v>
      </c>
      <c r="N236" s="177">
        <v>9</v>
      </c>
      <c r="O236" s="444" t="str">
        <f>IF(L236&lt;&gt;"",IF(L236&gt;N236,IF(L237&gt;N237,"○",IF(L238&gt;N238,"○","×")),IF(L237&gt;N237,IF(L238&gt;N238,"○","×"),"×")),"")</f>
        <v>○</v>
      </c>
      <c r="P236" s="150">
        <v>9</v>
      </c>
      <c r="Q236" s="170" t="str">
        <f t="shared" si="60"/>
        <v>-</v>
      </c>
      <c r="R236" s="177">
        <v>15</v>
      </c>
      <c r="S236" s="445" t="str">
        <f>IF(P236&lt;&gt;"",IF(P236&gt;R236,IF(P237&gt;R237,"○",IF(P238&gt;R238,"○","×")),IF(P237&gt;R237,IF(P238&gt;R238,"○","×"),"×")),"")</f>
        <v>×</v>
      </c>
      <c r="T236" s="421">
        <f>RANK(AG237,AG234:AG243)</f>
        <v>3</v>
      </c>
      <c r="U236" s="422"/>
      <c r="V236" s="422"/>
      <c r="W236" s="423"/>
      <c r="X236" s="149"/>
      <c r="Y236" s="195"/>
      <c r="Z236" s="194"/>
      <c r="AA236" s="195"/>
      <c r="AB236" s="194"/>
      <c r="AC236" s="218"/>
      <c r="AD236" s="194"/>
      <c r="AE236" s="194"/>
      <c r="AF236" s="218"/>
      <c r="AG236" s="151"/>
      <c r="AH236" s="217"/>
      <c r="AI236" s="42"/>
      <c r="AJ236" s="246" t="s">
        <v>410</v>
      </c>
      <c r="AK236" s="269" t="s">
        <v>409</v>
      </c>
      <c r="AL236" s="172">
        <f>IF(AR233="","",AR233)</f>
        <v>12</v>
      </c>
      <c r="AM236" s="170" t="str">
        <f t="shared" ref="AM236:AM244" si="64">IF(AL236="","","-")</f>
        <v>-</v>
      </c>
      <c r="AN236" s="169">
        <f>IF(AP233="","",AP233)</f>
        <v>15</v>
      </c>
      <c r="AO236" s="431" t="str">
        <f>IF(AS233="","",IF(AS233="○","×",IF(AS233="×","○")))</f>
        <v>×</v>
      </c>
      <c r="AP236" s="471"/>
      <c r="AQ236" s="472"/>
      <c r="AR236" s="472"/>
      <c r="AS236" s="491"/>
      <c r="AT236" s="150">
        <v>15</v>
      </c>
      <c r="AU236" s="170" t="str">
        <f t="shared" si="61"/>
        <v>-</v>
      </c>
      <c r="AV236" s="177">
        <v>8</v>
      </c>
      <c r="AW236" s="444" t="str">
        <f>IF(AT236&lt;&gt;"",IF(AT236&gt;AV236,IF(AT237&gt;AV237,"○",IF(AT238&gt;AV238,"○","×")),IF(AT237&gt;AV237,IF(AT238&gt;AV238,"○","×"),"×")),"")</f>
        <v>○</v>
      </c>
      <c r="AX236" s="150">
        <v>15</v>
      </c>
      <c r="AY236" s="170" t="str">
        <f t="shared" si="62"/>
        <v>-</v>
      </c>
      <c r="AZ236" s="177">
        <v>13</v>
      </c>
      <c r="BA236" s="445" t="str">
        <f>IF(AX236&lt;&gt;"",IF(AX236&gt;AZ236,IF(AX237&gt;AZ237,"○",IF(AX238&gt;AZ238,"○","×")),IF(AX237&gt;AZ237,IF(AX238&gt;AZ238,"○","×"),"×")),"")</f>
        <v>○</v>
      </c>
      <c r="BB236" s="421">
        <f>RANK(BO237,BO234:BO243)</f>
        <v>2</v>
      </c>
      <c r="BC236" s="422"/>
      <c r="BD236" s="422"/>
      <c r="BE236" s="423"/>
      <c r="BF236" s="149"/>
      <c r="BG236" s="195"/>
      <c r="BH236" s="194"/>
      <c r="BI236" s="195"/>
      <c r="BJ236" s="194"/>
      <c r="BK236" s="218"/>
      <c r="BL236" s="194"/>
      <c r="BM236" s="194"/>
      <c r="BN236" s="218"/>
      <c r="BO236" s="151"/>
      <c r="BP236" s="217"/>
    </row>
    <row r="237" spans="2:68" ht="12" customHeight="1" x14ac:dyDescent="0.15">
      <c r="B237" s="246" t="s">
        <v>197</v>
      </c>
      <c r="C237" s="236" t="s">
        <v>68</v>
      </c>
      <c r="D237" s="172">
        <f>IF(J234="","",J234)</f>
        <v>15</v>
      </c>
      <c r="E237" s="170" t="str">
        <f t="shared" si="63"/>
        <v>-</v>
      </c>
      <c r="F237" s="169">
        <f>IF(H234="","",H234)</f>
        <v>9</v>
      </c>
      <c r="G237" s="432" t="str">
        <f>IF(I234="","",I234)</f>
        <v>-</v>
      </c>
      <c r="H237" s="474"/>
      <c r="I237" s="475"/>
      <c r="J237" s="475"/>
      <c r="K237" s="492"/>
      <c r="L237" s="150">
        <v>13</v>
      </c>
      <c r="M237" s="170" t="str">
        <f t="shared" si="59"/>
        <v>-</v>
      </c>
      <c r="N237" s="177">
        <v>15</v>
      </c>
      <c r="O237" s="438"/>
      <c r="P237" s="150">
        <v>11</v>
      </c>
      <c r="Q237" s="170" t="str">
        <f t="shared" si="60"/>
        <v>-</v>
      </c>
      <c r="R237" s="177">
        <v>15</v>
      </c>
      <c r="S237" s="429"/>
      <c r="T237" s="424"/>
      <c r="U237" s="425"/>
      <c r="V237" s="425"/>
      <c r="W237" s="426"/>
      <c r="X237" s="149"/>
      <c r="Y237" s="216">
        <f>COUNTIF(D236:S238,"○")</f>
        <v>1</v>
      </c>
      <c r="Z237" s="212">
        <f>COUNTIF(D236:S238,"×")</f>
        <v>2</v>
      </c>
      <c r="AA237" s="215">
        <f>(IF((D236&gt;F236),1,0))+(IF((D237&gt;F237),1,0))+(IF((D238&gt;F238),1,0))+(IF((H236&gt;J236),1,0))+(IF((H237&gt;J237),1,0))+(IF((H238&gt;J238),1,0))+(IF((L236&gt;N236),1,0))+(IF((L237&gt;N237),1,0))+(IF((L238&gt;N238),1,0))+(IF((P236&gt;R236),1,0))+(IF((P237&gt;R237),1,0))+(IF((P238&gt;R238),1,0))</f>
        <v>3</v>
      </c>
      <c r="AB237" s="214">
        <f>(IF((D236&lt;F236),1,0))+(IF((D237&lt;F237),1,0))+(IF((D238&lt;F238),1,0))+(IF((H236&lt;J236),1,0))+(IF((H237&lt;J237),1,0))+(IF((H238&lt;J238),1,0))+(IF((L236&lt;N236),1,0))+(IF((L237&lt;N237),1,0))+(IF((L238&lt;N238),1,0))+(IF((P236&lt;R236),1,0))+(IF((P237&lt;R237),1,0))+(IF((P238&lt;R238),1,0))</f>
        <v>5</v>
      </c>
      <c r="AC237" s="213">
        <f>AA237-AB237</f>
        <v>-2</v>
      </c>
      <c r="AD237" s="212">
        <f>SUM(D236:D238,H236:H238,L236:L238,P236:P238)</f>
        <v>100</v>
      </c>
      <c r="AE237" s="212">
        <f>SUM(F236:F238,J236:J238,N236:N238,R236:R238)</f>
        <v>100</v>
      </c>
      <c r="AF237" s="211">
        <f>AD237-AE237</f>
        <v>0</v>
      </c>
      <c r="AG237" s="427">
        <f>(Y237-Z237)*1000+(AC237)*100+AF237</f>
        <v>-1200</v>
      </c>
      <c r="AH237" s="428"/>
      <c r="AI237" s="42"/>
      <c r="AJ237" s="246" t="s">
        <v>411</v>
      </c>
      <c r="AK237" s="236" t="s">
        <v>412</v>
      </c>
      <c r="AL237" s="172">
        <f>IF(AR234="","",AR234)</f>
        <v>11</v>
      </c>
      <c r="AM237" s="170" t="str">
        <f t="shared" si="64"/>
        <v>-</v>
      </c>
      <c r="AN237" s="169">
        <f>IF(AP234="","",AP234)</f>
        <v>15</v>
      </c>
      <c r="AO237" s="432" t="str">
        <f>IF(AQ234="","",AQ234)</f>
        <v>-</v>
      </c>
      <c r="AP237" s="474"/>
      <c r="AQ237" s="475"/>
      <c r="AR237" s="475"/>
      <c r="AS237" s="492"/>
      <c r="AT237" s="150">
        <v>15</v>
      </c>
      <c r="AU237" s="170" t="str">
        <f t="shared" si="61"/>
        <v>-</v>
      </c>
      <c r="AV237" s="177">
        <v>9</v>
      </c>
      <c r="AW237" s="438"/>
      <c r="AX237" s="150">
        <v>15</v>
      </c>
      <c r="AY237" s="170" t="str">
        <f t="shared" si="62"/>
        <v>-</v>
      </c>
      <c r="AZ237" s="177">
        <v>8</v>
      </c>
      <c r="BA237" s="429"/>
      <c r="BB237" s="424"/>
      <c r="BC237" s="425"/>
      <c r="BD237" s="425"/>
      <c r="BE237" s="426"/>
      <c r="BF237" s="149"/>
      <c r="BG237" s="216">
        <f>COUNTIF(AL236:BA238,"○")</f>
        <v>2</v>
      </c>
      <c r="BH237" s="212">
        <f>COUNTIF(AL236:BA238,"×")</f>
        <v>1</v>
      </c>
      <c r="BI237" s="215">
        <f>(IF((AL236&gt;AN236),1,0))+(IF((AL237&gt;AN237),1,0))+(IF((AL238&gt;AN238),1,0))+(IF((AP236&gt;AR236),1,0))+(IF((AP237&gt;AR237),1,0))+(IF((AP238&gt;AR238),1,0))+(IF((AT236&gt;AV236),1,0))+(IF((AT237&gt;AV237),1,0))+(IF((AT238&gt;AV238),1,0))+(IF((AX236&gt;AZ236),1,0))+(IF((AX237&gt;AZ237),1,0))+(IF((AX238&gt;AZ238),1,0))</f>
        <v>4</v>
      </c>
      <c r="BJ237" s="214">
        <f>(IF((AL236&lt;AN236),1,0))+(IF((AL237&lt;AN237),1,0))+(IF((AL238&lt;AN238),1,0))+(IF((AP236&lt;AR236),1,0))+(IF((AP237&lt;AR237),1,0))+(IF((AP238&lt;AR238),1,0))+(IF((AT236&lt;AV236),1,0))+(IF((AT237&lt;AV237),1,0))+(IF((AT238&lt;AV238),1,0))+(IF((AX236&lt;AZ236),1,0))+(IF((AX237&lt;AZ237),1,0))+(IF((AX238&lt;AZ238),1,0))</f>
        <v>2</v>
      </c>
      <c r="BK237" s="213">
        <f>BI237-BJ237</f>
        <v>2</v>
      </c>
      <c r="BL237" s="212">
        <f>SUM(AL236:AL238,AP236:AP238,AT236:AT238,AX236:AX238)</f>
        <v>83</v>
      </c>
      <c r="BM237" s="212">
        <f>SUM(AN236:AN238,AR236:AR238,AV236:AV238,AZ236:AZ238)</f>
        <v>68</v>
      </c>
      <c r="BN237" s="211">
        <f>BL237-BM237</f>
        <v>15</v>
      </c>
      <c r="BO237" s="427">
        <f>(BG237-BH237)*1000+(BK237)*100+BN237</f>
        <v>1215</v>
      </c>
      <c r="BP237" s="428"/>
    </row>
    <row r="238" spans="2:68" ht="12" customHeight="1" x14ac:dyDescent="0.15">
      <c r="B238" s="248"/>
      <c r="C238" s="270" t="s">
        <v>199</v>
      </c>
      <c r="D238" s="187">
        <f>IF(J235="","",J235)</f>
        <v>11</v>
      </c>
      <c r="E238" s="170" t="str">
        <f t="shared" si="63"/>
        <v>-</v>
      </c>
      <c r="F238" s="186">
        <f>IF(H235="","",H235)</f>
        <v>15</v>
      </c>
      <c r="G238" s="500" t="str">
        <f>IF(I235="","",I235)</f>
        <v>-</v>
      </c>
      <c r="H238" s="493"/>
      <c r="I238" s="494"/>
      <c r="J238" s="494"/>
      <c r="K238" s="495"/>
      <c r="L238" s="153">
        <v>15</v>
      </c>
      <c r="M238" s="170" t="str">
        <f t="shared" si="59"/>
        <v>-</v>
      </c>
      <c r="N238" s="184">
        <v>7</v>
      </c>
      <c r="O238" s="439"/>
      <c r="P238" s="153"/>
      <c r="Q238" s="185" t="str">
        <f t="shared" si="60"/>
        <v/>
      </c>
      <c r="R238" s="184"/>
      <c r="S238" s="430"/>
      <c r="T238" s="97">
        <f>Y237</f>
        <v>1</v>
      </c>
      <c r="U238" s="98" t="s">
        <v>2</v>
      </c>
      <c r="V238" s="98">
        <f>Z237</f>
        <v>2</v>
      </c>
      <c r="W238" s="99" t="s">
        <v>1</v>
      </c>
      <c r="X238" s="149"/>
      <c r="Y238" s="210"/>
      <c r="Z238" s="209"/>
      <c r="AA238" s="210"/>
      <c r="AB238" s="209"/>
      <c r="AC238" s="208"/>
      <c r="AD238" s="209"/>
      <c r="AE238" s="209"/>
      <c r="AF238" s="208"/>
      <c r="AG238" s="151"/>
      <c r="AH238" s="217"/>
      <c r="AI238" s="42"/>
      <c r="AJ238" s="248"/>
      <c r="AK238" s="270" t="s">
        <v>416</v>
      </c>
      <c r="AL238" s="187" t="str">
        <f>IF(AR235="","",AR235)</f>
        <v/>
      </c>
      <c r="AM238" s="170" t="str">
        <f t="shared" si="64"/>
        <v/>
      </c>
      <c r="AN238" s="186" t="str">
        <f>IF(AP235="","",AP235)</f>
        <v/>
      </c>
      <c r="AO238" s="500" t="str">
        <f>IF(AQ235="","",AQ235)</f>
        <v/>
      </c>
      <c r="AP238" s="493"/>
      <c r="AQ238" s="494"/>
      <c r="AR238" s="494"/>
      <c r="AS238" s="495"/>
      <c r="AT238" s="153"/>
      <c r="AU238" s="170" t="str">
        <f t="shared" si="61"/>
        <v/>
      </c>
      <c r="AV238" s="184"/>
      <c r="AW238" s="439"/>
      <c r="AX238" s="153"/>
      <c r="AY238" s="185" t="str">
        <f t="shared" si="62"/>
        <v/>
      </c>
      <c r="AZ238" s="184"/>
      <c r="BA238" s="430"/>
      <c r="BB238" s="97">
        <f>BG237</f>
        <v>2</v>
      </c>
      <c r="BC238" s="98" t="s">
        <v>2</v>
      </c>
      <c r="BD238" s="98">
        <f>BH237</f>
        <v>1</v>
      </c>
      <c r="BE238" s="99" t="s">
        <v>1</v>
      </c>
      <c r="BF238" s="149"/>
      <c r="BG238" s="210"/>
      <c r="BH238" s="209"/>
      <c r="BI238" s="210"/>
      <c r="BJ238" s="209"/>
      <c r="BK238" s="208"/>
      <c r="BL238" s="209"/>
      <c r="BM238" s="209"/>
      <c r="BN238" s="208"/>
      <c r="BO238" s="151"/>
      <c r="BP238" s="217"/>
    </row>
    <row r="239" spans="2:68" ht="12" customHeight="1" x14ac:dyDescent="0.15">
      <c r="B239" s="250" t="s">
        <v>327</v>
      </c>
      <c r="C239" s="236" t="s">
        <v>347</v>
      </c>
      <c r="D239" s="172">
        <f>IF(N233="","",N233)</f>
        <v>15</v>
      </c>
      <c r="E239" s="174" t="str">
        <f t="shared" si="63"/>
        <v>-</v>
      </c>
      <c r="F239" s="169">
        <f>IF(L233="","",L233)</f>
        <v>13</v>
      </c>
      <c r="G239" s="431" t="str">
        <f>IF(O233="","",IF(O233="○","×",IF(O233="×","○")))</f>
        <v>○</v>
      </c>
      <c r="H239" s="171">
        <f>IF(N236="","",N236)</f>
        <v>9</v>
      </c>
      <c r="I239" s="170" t="str">
        <f t="shared" ref="I239:I244" si="65">IF(H239="","","-")</f>
        <v>-</v>
      </c>
      <c r="J239" s="169">
        <f>IF(L236="","",L236)</f>
        <v>15</v>
      </c>
      <c r="K239" s="431" t="str">
        <f>IF(O236="","",IF(O236="○","×",IF(O236="×","○")))</f>
        <v>×</v>
      </c>
      <c r="L239" s="471"/>
      <c r="M239" s="472"/>
      <c r="N239" s="472"/>
      <c r="O239" s="491"/>
      <c r="P239" s="150">
        <v>8</v>
      </c>
      <c r="Q239" s="170" t="str">
        <f t="shared" si="60"/>
        <v>-</v>
      </c>
      <c r="R239" s="177">
        <v>15</v>
      </c>
      <c r="S239" s="429" t="str">
        <f>IF(P239&lt;&gt;"",IF(P239&gt;R239,IF(P240&gt;R240,"○",IF(P241&gt;R241,"○","×")),IF(P240&gt;R240,IF(P241&gt;R241,"○","×"),"×")),"")</f>
        <v>×</v>
      </c>
      <c r="T239" s="421">
        <f>RANK(AG240,AG234:AG243)</f>
        <v>2</v>
      </c>
      <c r="U239" s="422"/>
      <c r="V239" s="422"/>
      <c r="W239" s="423"/>
      <c r="X239" s="149"/>
      <c r="Y239" s="216"/>
      <c r="Z239" s="212"/>
      <c r="AA239" s="216"/>
      <c r="AB239" s="212"/>
      <c r="AC239" s="211"/>
      <c r="AD239" s="212"/>
      <c r="AE239" s="212"/>
      <c r="AF239" s="211"/>
      <c r="AG239" s="151"/>
      <c r="AH239" s="217"/>
      <c r="AI239" s="42"/>
      <c r="AJ239" s="250" t="s">
        <v>319</v>
      </c>
      <c r="AK239" s="236" t="s">
        <v>60</v>
      </c>
      <c r="AL239" s="172">
        <f>IF(AV233="","",AV233)</f>
        <v>7</v>
      </c>
      <c r="AM239" s="174" t="str">
        <f t="shared" si="64"/>
        <v>-</v>
      </c>
      <c r="AN239" s="169">
        <f>IF(AT233="","",AT233)</f>
        <v>15</v>
      </c>
      <c r="AO239" s="431" t="str">
        <f>IF(AW233="","",IF(AW233="○","×",IF(AW233="×","○")))</f>
        <v>×</v>
      </c>
      <c r="AP239" s="171">
        <f>IF(AV236="","",AV236)</f>
        <v>8</v>
      </c>
      <c r="AQ239" s="170" t="str">
        <f t="shared" ref="AQ239:AQ244" si="66">IF(AP239="","","-")</f>
        <v>-</v>
      </c>
      <c r="AR239" s="169">
        <f>IF(AT236="","",AT236)</f>
        <v>15</v>
      </c>
      <c r="AS239" s="431" t="str">
        <f>IF(AW236="","",IF(AW236="○","×",IF(AW236="×","○")))</f>
        <v>×</v>
      </c>
      <c r="AT239" s="471"/>
      <c r="AU239" s="472"/>
      <c r="AV239" s="472"/>
      <c r="AW239" s="491"/>
      <c r="AX239" s="150">
        <v>9</v>
      </c>
      <c r="AY239" s="170" t="str">
        <f t="shared" si="62"/>
        <v>-</v>
      </c>
      <c r="AZ239" s="177">
        <v>15</v>
      </c>
      <c r="BA239" s="429" t="str">
        <f>IF(AX239&lt;&gt;"",IF(AX239&gt;AZ239,IF(AX240&gt;AZ240,"○",IF(AX241&gt;AZ241,"○","×")),IF(AX240&gt;AZ240,IF(AX241&gt;AZ241,"○","×"),"×")),"")</f>
        <v>○</v>
      </c>
      <c r="BB239" s="421">
        <f>RANK(BO240,BO234:BO243)</f>
        <v>3</v>
      </c>
      <c r="BC239" s="422"/>
      <c r="BD239" s="422"/>
      <c r="BE239" s="423"/>
      <c r="BF239" s="149"/>
      <c r="BG239" s="216"/>
      <c r="BH239" s="212"/>
      <c r="BI239" s="216"/>
      <c r="BJ239" s="212"/>
      <c r="BK239" s="211"/>
      <c r="BL239" s="212"/>
      <c r="BM239" s="212"/>
      <c r="BN239" s="211"/>
      <c r="BO239" s="151"/>
      <c r="BP239" s="217"/>
    </row>
    <row r="240" spans="2:68" ht="12" customHeight="1" x14ac:dyDescent="0.15">
      <c r="B240" s="250" t="s">
        <v>326</v>
      </c>
      <c r="C240" s="236" t="s">
        <v>347</v>
      </c>
      <c r="D240" s="172">
        <f>IF(N234="","",N234)</f>
        <v>15</v>
      </c>
      <c r="E240" s="170" t="str">
        <f t="shared" si="63"/>
        <v>-</v>
      </c>
      <c r="F240" s="169">
        <f>IF(L234="","",L234)</f>
        <v>11</v>
      </c>
      <c r="G240" s="432" t="str">
        <f>IF(I237="","",I237)</f>
        <v/>
      </c>
      <c r="H240" s="171">
        <f>IF(N237="","",N237)</f>
        <v>15</v>
      </c>
      <c r="I240" s="170" t="str">
        <f t="shared" si="65"/>
        <v>-</v>
      </c>
      <c r="J240" s="169">
        <f>IF(L237="","",L237)</f>
        <v>13</v>
      </c>
      <c r="K240" s="432" t="str">
        <f>IF(M237="","",M237)</f>
        <v>-</v>
      </c>
      <c r="L240" s="474"/>
      <c r="M240" s="475"/>
      <c r="N240" s="475"/>
      <c r="O240" s="492"/>
      <c r="P240" s="150">
        <v>11</v>
      </c>
      <c r="Q240" s="170" t="str">
        <f t="shared" si="60"/>
        <v>-</v>
      </c>
      <c r="R240" s="177">
        <v>15</v>
      </c>
      <c r="S240" s="429"/>
      <c r="T240" s="424"/>
      <c r="U240" s="425"/>
      <c r="V240" s="425"/>
      <c r="W240" s="426"/>
      <c r="X240" s="149"/>
      <c r="Y240" s="216">
        <f>COUNTIF(D239:S241,"○")</f>
        <v>1</v>
      </c>
      <c r="Z240" s="212">
        <f>COUNTIF(D239:S241,"×")</f>
        <v>2</v>
      </c>
      <c r="AA240" s="215">
        <f>(IF((D239&gt;F239),1,0))+(IF((D240&gt;F240),1,0))+(IF((D241&gt;F241),1,0))+(IF((H239&gt;J239),1,0))+(IF((H240&gt;J240),1,0))+(IF((H241&gt;J241),1,0))+(IF((L239&gt;N239),1,0))+(IF((L240&gt;N240),1,0))+(IF((L241&gt;N241),1,0))+(IF((P239&gt;R239),1,0))+(IF((P240&gt;R240),1,0))+(IF((P241&gt;R241),1,0))</f>
        <v>3</v>
      </c>
      <c r="AB240" s="214">
        <f>(IF((D239&lt;F239),1,0))+(IF((D240&lt;F240),1,0))+(IF((D241&lt;F241),1,0))+(IF((H239&lt;J239),1,0))+(IF((H240&lt;J240),1,0))+(IF((H241&lt;J241),1,0))+(IF((L239&lt;N239),1,0))+(IF((L240&lt;N240),1,0))+(IF((L241&lt;N241),1,0))+(IF((P239&lt;R239),1,0))+(IF((P240&lt;R240),1,0))+(IF((P241&lt;R241),1,0))</f>
        <v>4</v>
      </c>
      <c r="AC240" s="213">
        <f>AA240-AB240</f>
        <v>-1</v>
      </c>
      <c r="AD240" s="212">
        <f>SUM(D239:D241,H239:H241,L239:L241,P239:P241)</f>
        <v>80</v>
      </c>
      <c r="AE240" s="212">
        <f>SUM(F239:F241,J239:J241,N239:N241,R239:R241)</f>
        <v>97</v>
      </c>
      <c r="AF240" s="211">
        <f>AD240-AE240</f>
        <v>-17</v>
      </c>
      <c r="AG240" s="427">
        <f>(Y240-Z240)*1000+(AC240)*100+AF240</f>
        <v>-1117</v>
      </c>
      <c r="AH240" s="428"/>
      <c r="AI240" s="42"/>
      <c r="AJ240" s="250" t="s">
        <v>318</v>
      </c>
      <c r="AK240" s="236" t="s">
        <v>60</v>
      </c>
      <c r="AL240" s="172">
        <f>IF(AV234="","",AV234)</f>
        <v>2</v>
      </c>
      <c r="AM240" s="170" t="str">
        <f t="shared" si="64"/>
        <v>-</v>
      </c>
      <c r="AN240" s="169">
        <f>IF(AT234="","",AT234)</f>
        <v>15</v>
      </c>
      <c r="AO240" s="432" t="str">
        <f>IF(AQ237="","",AQ237)</f>
        <v/>
      </c>
      <c r="AP240" s="171">
        <f>IF(AV237="","",AV237)</f>
        <v>9</v>
      </c>
      <c r="AQ240" s="170" t="str">
        <f t="shared" si="66"/>
        <v>-</v>
      </c>
      <c r="AR240" s="169">
        <f>IF(AT237="","",AT237)</f>
        <v>15</v>
      </c>
      <c r="AS240" s="432" t="str">
        <f>IF(AU237="","",AU237)</f>
        <v>-</v>
      </c>
      <c r="AT240" s="474"/>
      <c r="AU240" s="475"/>
      <c r="AV240" s="475"/>
      <c r="AW240" s="492"/>
      <c r="AX240" s="150">
        <v>15</v>
      </c>
      <c r="AY240" s="170" t="str">
        <f t="shared" si="62"/>
        <v>-</v>
      </c>
      <c r="AZ240" s="177">
        <v>13</v>
      </c>
      <c r="BA240" s="429"/>
      <c r="BB240" s="424"/>
      <c r="BC240" s="425"/>
      <c r="BD240" s="425"/>
      <c r="BE240" s="426"/>
      <c r="BF240" s="149"/>
      <c r="BG240" s="216">
        <f>COUNTIF(AL239:BA241,"○")</f>
        <v>1</v>
      </c>
      <c r="BH240" s="212">
        <f>COUNTIF(AL239:BA241,"×")</f>
        <v>2</v>
      </c>
      <c r="BI240" s="215">
        <f>(IF((AL239&gt;AN239),1,0))+(IF((AL240&gt;AN240),1,0))+(IF((AL241&gt;AN241),1,0))+(IF((AP239&gt;AR239),1,0))+(IF((AP240&gt;AR240),1,0))+(IF((AP241&gt;AR241),1,0))+(IF((AT239&gt;AV239),1,0))+(IF((AT240&gt;AV240),1,0))+(IF((AT241&gt;AV241),1,0))+(IF((AX239&gt;AZ239),1,0))+(IF((AX240&gt;AZ240),1,0))+(IF((AX241&gt;AZ241),1,0))</f>
        <v>2</v>
      </c>
      <c r="BJ240" s="214">
        <f>(IF((AL239&lt;AN239),1,0))+(IF((AL240&lt;AN240),1,0))+(IF((AL241&lt;AN241),1,0))+(IF((AP239&lt;AR239),1,0))+(IF((AP240&lt;AR240),1,0))+(IF((AP241&lt;AR241),1,0))+(IF((AT239&lt;AV239),1,0))+(IF((AT240&lt;AV240),1,0))+(IF((AT241&lt;AV241),1,0))+(IF((AX239&lt;AZ239),1,0))+(IF((AX240&lt;AZ240),1,0))+(IF((AX241&lt;AZ241),1,0))</f>
        <v>5</v>
      </c>
      <c r="BK240" s="213">
        <f>BI240-BJ240</f>
        <v>-3</v>
      </c>
      <c r="BL240" s="212">
        <f>SUM(AL239:AL241,AP239:AP241,AT239:AT241,AX239:AX241)</f>
        <v>65</v>
      </c>
      <c r="BM240" s="212">
        <f>SUM(AN239:AN241,AR239:AR241,AV239:AV241,AZ239:AZ241)</f>
        <v>96</v>
      </c>
      <c r="BN240" s="211">
        <f>BL240-BM240</f>
        <v>-31</v>
      </c>
      <c r="BO240" s="427">
        <f>(BG240-BH240)*1000+(BK240)*100+BN240</f>
        <v>-1331</v>
      </c>
      <c r="BP240" s="428"/>
    </row>
    <row r="241" spans="1:68" ht="12" customHeight="1" x14ac:dyDescent="0.15">
      <c r="B241" s="248"/>
      <c r="C241" s="270" t="s">
        <v>101</v>
      </c>
      <c r="D241" s="187" t="str">
        <f>IF(N235="","",N235)</f>
        <v/>
      </c>
      <c r="E241" s="185" t="str">
        <f t="shared" si="63"/>
        <v/>
      </c>
      <c r="F241" s="186" t="str">
        <f>IF(L235="","",L235)</f>
        <v/>
      </c>
      <c r="G241" s="500" t="str">
        <f>IF(I238="","",I238)</f>
        <v/>
      </c>
      <c r="H241" s="219">
        <f>IF(N238="","",N238)</f>
        <v>7</v>
      </c>
      <c r="I241" s="170" t="str">
        <f t="shared" si="65"/>
        <v>-</v>
      </c>
      <c r="J241" s="186">
        <f>IF(L238="","",L238)</f>
        <v>15</v>
      </c>
      <c r="K241" s="500" t="str">
        <f>IF(M238="","",M238)</f>
        <v>-</v>
      </c>
      <c r="L241" s="493"/>
      <c r="M241" s="494"/>
      <c r="N241" s="494"/>
      <c r="O241" s="495"/>
      <c r="P241" s="153"/>
      <c r="Q241" s="170" t="str">
        <f t="shared" si="60"/>
        <v/>
      </c>
      <c r="R241" s="184"/>
      <c r="S241" s="430"/>
      <c r="T241" s="97">
        <f>Y240</f>
        <v>1</v>
      </c>
      <c r="U241" s="98" t="s">
        <v>2</v>
      </c>
      <c r="V241" s="98">
        <f>Z240</f>
        <v>2</v>
      </c>
      <c r="W241" s="99" t="s">
        <v>1</v>
      </c>
      <c r="X241" s="149"/>
      <c r="Y241" s="216"/>
      <c r="Z241" s="212"/>
      <c r="AA241" s="216"/>
      <c r="AB241" s="212"/>
      <c r="AC241" s="211"/>
      <c r="AD241" s="212"/>
      <c r="AE241" s="212"/>
      <c r="AF241" s="211"/>
      <c r="AG241" s="151"/>
      <c r="AH241" s="217"/>
      <c r="AI241" s="42"/>
      <c r="AJ241" s="248"/>
      <c r="AK241" s="270" t="s">
        <v>156</v>
      </c>
      <c r="AL241" s="187" t="str">
        <f>IF(AV235="","",AV235)</f>
        <v/>
      </c>
      <c r="AM241" s="185" t="str">
        <f t="shared" si="64"/>
        <v/>
      </c>
      <c r="AN241" s="186" t="str">
        <f>IF(AT235="","",AT235)</f>
        <v/>
      </c>
      <c r="AO241" s="500" t="str">
        <f>IF(AQ238="","",AQ238)</f>
        <v/>
      </c>
      <c r="AP241" s="219" t="str">
        <f>IF(AV238="","",AV238)</f>
        <v/>
      </c>
      <c r="AQ241" s="170" t="str">
        <f t="shared" si="66"/>
        <v/>
      </c>
      <c r="AR241" s="186" t="str">
        <f>IF(AT238="","",AT238)</f>
        <v/>
      </c>
      <c r="AS241" s="500" t="str">
        <f>IF(AU238="","",AU238)</f>
        <v/>
      </c>
      <c r="AT241" s="493"/>
      <c r="AU241" s="494"/>
      <c r="AV241" s="494"/>
      <c r="AW241" s="495"/>
      <c r="AX241" s="153">
        <v>15</v>
      </c>
      <c r="AY241" s="170" t="str">
        <f t="shared" si="62"/>
        <v>-</v>
      </c>
      <c r="AZ241" s="184">
        <v>8</v>
      </c>
      <c r="BA241" s="430"/>
      <c r="BB241" s="97">
        <f>BG240</f>
        <v>1</v>
      </c>
      <c r="BC241" s="98" t="s">
        <v>2</v>
      </c>
      <c r="BD241" s="98">
        <f>BH240</f>
        <v>2</v>
      </c>
      <c r="BE241" s="99" t="s">
        <v>1</v>
      </c>
      <c r="BF241" s="149"/>
      <c r="BG241" s="216"/>
      <c r="BH241" s="212"/>
      <c r="BI241" s="216"/>
      <c r="BJ241" s="212"/>
      <c r="BK241" s="211"/>
      <c r="BL241" s="212"/>
      <c r="BM241" s="212"/>
      <c r="BN241" s="211"/>
      <c r="BO241" s="151"/>
      <c r="BP241" s="217"/>
    </row>
    <row r="242" spans="1:68" ht="12" customHeight="1" x14ac:dyDescent="0.15">
      <c r="B242" s="246" t="s">
        <v>105</v>
      </c>
      <c r="C242" s="236" t="s">
        <v>356</v>
      </c>
      <c r="D242" s="172">
        <f>IF(R233="","",R233)</f>
        <v>15</v>
      </c>
      <c r="E242" s="170" t="str">
        <f t="shared" si="63"/>
        <v>-</v>
      </c>
      <c r="F242" s="169">
        <f>IF(P233="","",P233)</f>
        <v>14</v>
      </c>
      <c r="G242" s="431" t="str">
        <f>IF(S233="","",IF(S233="○","×",IF(S233="×","○")))</f>
        <v>○</v>
      </c>
      <c r="H242" s="171">
        <f>IF(R236="","",R236)</f>
        <v>15</v>
      </c>
      <c r="I242" s="174" t="str">
        <f t="shared" si="65"/>
        <v>-</v>
      </c>
      <c r="J242" s="169">
        <f>IF(P236="","",P236)</f>
        <v>9</v>
      </c>
      <c r="K242" s="431" t="str">
        <f>IF(S236="","",IF(S236="○","×",IF(S236="×","○")))</f>
        <v>○</v>
      </c>
      <c r="L242" s="175">
        <f>IF(R239="","",R239)</f>
        <v>15</v>
      </c>
      <c r="M242" s="170" t="str">
        <f>IF(L242="","","-")</f>
        <v>-</v>
      </c>
      <c r="N242" s="173">
        <f>IF(P239="","",P239)</f>
        <v>8</v>
      </c>
      <c r="O242" s="431" t="str">
        <f>IF(S239="","",IF(S239="○","×",IF(S239="×","○")))</f>
        <v>○</v>
      </c>
      <c r="P242" s="471"/>
      <c r="Q242" s="472"/>
      <c r="R242" s="472"/>
      <c r="S242" s="473"/>
      <c r="T242" s="421">
        <f>RANK(AG243,AG234:AG243)</f>
        <v>1</v>
      </c>
      <c r="U242" s="422"/>
      <c r="V242" s="422"/>
      <c r="W242" s="423"/>
      <c r="X242" s="149"/>
      <c r="Y242" s="195"/>
      <c r="Z242" s="194"/>
      <c r="AA242" s="195"/>
      <c r="AB242" s="194"/>
      <c r="AC242" s="218"/>
      <c r="AD242" s="194"/>
      <c r="AE242" s="194"/>
      <c r="AF242" s="218"/>
      <c r="AG242" s="151"/>
      <c r="AH242" s="217"/>
      <c r="AI242" s="42"/>
      <c r="AJ242" s="246" t="s">
        <v>283</v>
      </c>
      <c r="AK242" s="236" t="s">
        <v>282</v>
      </c>
      <c r="AL242" s="172">
        <f>IF(AZ233="","",AZ233)</f>
        <v>9</v>
      </c>
      <c r="AM242" s="170" t="str">
        <f t="shared" si="64"/>
        <v>-</v>
      </c>
      <c r="AN242" s="169">
        <f>IF(AX233="","",AX233)</f>
        <v>15</v>
      </c>
      <c r="AO242" s="431" t="str">
        <f>IF(BA233="","",IF(BA233="○","×",IF(BA233="×","○")))</f>
        <v>×</v>
      </c>
      <c r="AP242" s="171">
        <f>IF(AZ236="","",AZ236)</f>
        <v>13</v>
      </c>
      <c r="AQ242" s="174" t="str">
        <f t="shared" si="66"/>
        <v>-</v>
      </c>
      <c r="AR242" s="169">
        <f>IF(AX236="","",AX236)</f>
        <v>15</v>
      </c>
      <c r="AS242" s="431" t="str">
        <f>IF(BA236="","",IF(BA236="○","×",IF(BA236="×","○")))</f>
        <v>×</v>
      </c>
      <c r="AT242" s="175">
        <f>IF(AZ239="","",AZ239)</f>
        <v>15</v>
      </c>
      <c r="AU242" s="170" t="str">
        <f>IF(AT242="","","-")</f>
        <v>-</v>
      </c>
      <c r="AV242" s="173">
        <f>IF(AX239="","",AX239)</f>
        <v>9</v>
      </c>
      <c r="AW242" s="431" t="str">
        <f>IF(BA239="","",IF(BA239="○","×",IF(BA239="×","○")))</f>
        <v>×</v>
      </c>
      <c r="AX242" s="471"/>
      <c r="AY242" s="472"/>
      <c r="AZ242" s="472"/>
      <c r="BA242" s="473"/>
      <c r="BB242" s="421">
        <f>RANK(BO243,BO234:BO243)</f>
        <v>4</v>
      </c>
      <c r="BC242" s="422"/>
      <c r="BD242" s="422"/>
      <c r="BE242" s="423"/>
      <c r="BF242" s="149"/>
      <c r="BG242" s="195"/>
      <c r="BH242" s="194"/>
      <c r="BI242" s="195"/>
      <c r="BJ242" s="194"/>
      <c r="BK242" s="218"/>
      <c r="BL242" s="194"/>
      <c r="BM242" s="194"/>
      <c r="BN242" s="218"/>
      <c r="BO242" s="151"/>
      <c r="BP242" s="217"/>
    </row>
    <row r="243" spans="1:68" ht="12" customHeight="1" x14ac:dyDescent="0.15">
      <c r="B243" s="246" t="s">
        <v>107</v>
      </c>
      <c r="C243" s="236" t="s">
        <v>356</v>
      </c>
      <c r="D243" s="172">
        <f>IF(R234="","",R234)</f>
        <v>15</v>
      </c>
      <c r="E243" s="170" t="str">
        <f t="shared" si="63"/>
        <v>-</v>
      </c>
      <c r="F243" s="169">
        <f>IF(P234="","",P234)</f>
        <v>7</v>
      </c>
      <c r="G243" s="432" t="str">
        <f>IF(I240="","",I240)</f>
        <v>-</v>
      </c>
      <c r="H243" s="171">
        <f>IF(R237="","",R237)</f>
        <v>15</v>
      </c>
      <c r="I243" s="170" t="str">
        <f t="shared" si="65"/>
        <v>-</v>
      </c>
      <c r="J243" s="169">
        <f>IF(P237="","",P237)</f>
        <v>11</v>
      </c>
      <c r="K243" s="432" t="str">
        <f>IF(M240="","",M240)</f>
        <v/>
      </c>
      <c r="L243" s="171">
        <f>IF(R240="","",R240)</f>
        <v>15</v>
      </c>
      <c r="M243" s="170" t="str">
        <f>IF(L243="","","-")</f>
        <v>-</v>
      </c>
      <c r="N243" s="169">
        <f>IF(P240="","",P240)</f>
        <v>11</v>
      </c>
      <c r="O243" s="432" t="str">
        <f>IF(Q240="","",Q240)</f>
        <v>-</v>
      </c>
      <c r="P243" s="474"/>
      <c r="Q243" s="475"/>
      <c r="R243" s="475"/>
      <c r="S243" s="476"/>
      <c r="T243" s="424"/>
      <c r="U243" s="425"/>
      <c r="V243" s="425"/>
      <c r="W243" s="426"/>
      <c r="X243" s="149"/>
      <c r="Y243" s="216">
        <f>COUNTIF(D242:S244,"○")</f>
        <v>3</v>
      </c>
      <c r="Z243" s="212">
        <f>COUNTIF(D242:S244,"×")</f>
        <v>0</v>
      </c>
      <c r="AA243" s="215">
        <f>(IF((D242&gt;F242),1,0))+(IF((D243&gt;F243),1,0))+(IF((D244&gt;F244),1,0))+(IF((H242&gt;J242),1,0))+(IF((H243&gt;J243),1,0))+(IF((H244&gt;J244),1,0))+(IF((L242&gt;N242),1,0))+(IF((L243&gt;N243),1,0))+(IF((L244&gt;N244),1,0))+(IF((P242&gt;R242),1,0))+(IF((P243&gt;R243),1,0))+(IF((P244&gt;R244),1,0))</f>
        <v>6</v>
      </c>
      <c r="AB243" s="214">
        <f>(IF((D242&lt;F242),1,0))+(IF((D243&lt;F243),1,0))+(IF((D244&lt;F244),1,0))+(IF((H242&lt;J242),1,0))+(IF((H243&lt;J243),1,0))+(IF((H244&lt;J244),1,0))+(IF((L242&lt;N242),1,0))+(IF((L243&lt;N243),1,0))+(IF((L244&lt;N244),1,0))+(IF((P242&lt;R242),1,0))+(IF((P243&lt;R243),1,0))+(IF((P244&lt;R244),1,0))</f>
        <v>0</v>
      </c>
      <c r="AC243" s="213">
        <f>AA243-AB243</f>
        <v>6</v>
      </c>
      <c r="AD243" s="212">
        <f>SUM(D242:D244,H242:H244,L242:L244,P242:P244)</f>
        <v>90</v>
      </c>
      <c r="AE243" s="212">
        <f>SUM(F242:F244,J242:J244,N242:N244,R242:R244)</f>
        <v>60</v>
      </c>
      <c r="AF243" s="211">
        <f>AD243-AE243</f>
        <v>30</v>
      </c>
      <c r="AG243" s="427">
        <f>(Y243-Z243)*1000+(AC243)*100+AF243</f>
        <v>3630</v>
      </c>
      <c r="AH243" s="428"/>
      <c r="AI243" s="42"/>
      <c r="AJ243" s="246" t="s">
        <v>281</v>
      </c>
      <c r="AK243" s="236" t="s">
        <v>280</v>
      </c>
      <c r="AL243" s="172">
        <f>IF(AZ234="","",AZ234)</f>
        <v>7</v>
      </c>
      <c r="AM243" s="170" t="str">
        <f t="shared" si="64"/>
        <v>-</v>
      </c>
      <c r="AN243" s="169">
        <f>IF(AX234="","",AX234)</f>
        <v>15</v>
      </c>
      <c r="AO243" s="432" t="str">
        <f>IF(AQ240="","",AQ240)</f>
        <v>-</v>
      </c>
      <c r="AP243" s="171">
        <f>IF(AZ237="","",AZ237)</f>
        <v>8</v>
      </c>
      <c r="AQ243" s="170" t="str">
        <f t="shared" si="66"/>
        <v>-</v>
      </c>
      <c r="AR243" s="169">
        <f>IF(AX237="","",AX237)</f>
        <v>15</v>
      </c>
      <c r="AS243" s="432" t="str">
        <f>IF(AU240="","",AU240)</f>
        <v/>
      </c>
      <c r="AT243" s="171">
        <f>IF(AZ240="","",AZ240)</f>
        <v>13</v>
      </c>
      <c r="AU243" s="170" t="str">
        <f>IF(AT243="","","-")</f>
        <v>-</v>
      </c>
      <c r="AV243" s="169">
        <f>IF(AX240="","",AX240)</f>
        <v>15</v>
      </c>
      <c r="AW243" s="432" t="str">
        <f>IF(AY240="","",AY240)</f>
        <v>-</v>
      </c>
      <c r="AX243" s="474"/>
      <c r="AY243" s="475"/>
      <c r="AZ243" s="475"/>
      <c r="BA243" s="476"/>
      <c r="BB243" s="424"/>
      <c r="BC243" s="425"/>
      <c r="BD243" s="425"/>
      <c r="BE243" s="426"/>
      <c r="BF243" s="149"/>
      <c r="BG243" s="216">
        <f>COUNTIF(AL242:BA244,"○")</f>
        <v>0</v>
      </c>
      <c r="BH243" s="212">
        <f>COUNTIF(AL242:BA244,"×")</f>
        <v>3</v>
      </c>
      <c r="BI243" s="215">
        <f>(IF((AL242&gt;AN242),1,0))+(IF((AL243&gt;AN243),1,0))+(IF((AL244&gt;AN244),1,0))+(IF((AP242&gt;AR242),1,0))+(IF((AP243&gt;AR243),1,0))+(IF((AP244&gt;AR244),1,0))+(IF((AT242&gt;AV242),1,0))+(IF((AT243&gt;AV243),1,0))+(IF((AT244&gt;AV244),1,0))+(IF((AX242&gt;AZ242),1,0))+(IF((AX243&gt;AZ243),1,0))+(IF((AX244&gt;AZ244),1,0))</f>
        <v>1</v>
      </c>
      <c r="BJ243" s="214">
        <f>(IF((AL242&lt;AN242),1,0))+(IF((AL243&lt;AN243),1,0))+(IF((AL244&lt;AN244),1,0))+(IF((AP242&lt;AR242),1,0))+(IF((AP243&lt;AR243),1,0))+(IF((AP244&lt;AR244),1,0))+(IF((AT242&lt;AV242),1,0))+(IF((AT243&lt;AV243),1,0))+(IF((AT244&lt;AV244),1,0))+(IF((AX242&lt;AZ242),1,0))+(IF((AX243&lt;AZ243),1,0))+(IF((AX244&lt;AZ244),1,0))</f>
        <v>6</v>
      </c>
      <c r="BK243" s="213">
        <f>BI243-BJ243</f>
        <v>-5</v>
      </c>
      <c r="BL243" s="212">
        <f>SUM(AL242:AL244,AP242:AP244,AT242:AT244,AX242:AX244)</f>
        <v>73</v>
      </c>
      <c r="BM243" s="212">
        <f>SUM(AN242:AN244,AR242:AR244,AV242:AV244,AZ242:AZ244)</f>
        <v>99</v>
      </c>
      <c r="BN243" s="211">
        <f>BL243-BM243</f>
        <v>-26</v>
      </c>
      <c r="BO243" s="427">
        <f>(BG243-BH243)*1000+(BK243)*100+BN243</f>
        <v>-3526</v>
      </c>
      <c r="BP243" s="428"/>
    </row>
    <row r="244" spans="1:68" ht="12" customHeight="1" thickBot="1" x14ac:dyDescent="0.2">
      <c r="B244" s="253"/>
      <c r="C244" s="245" t="s">
        <v>106</v>
      </c>
      <c r="D244" s="162" t="str">
        <f>IF(R235="","",R235)</f>
        <v/>
      </c>
      <c r="E244" s="160" t="str">
        <f t="shared" si="63"/>
        <v/>
      </c>
      <c r="F244" s="159" t="str">
        <f>IF(P235="","",P235)</f>
        <v/>
      </c>
      <c r="G244" s="433" t="str">
        <f>IF(I241="","",I241)</f>
        <v>-</v>
      </c>
      <c r="H244" s="161" t="str">
        <f>IF(R238="","",R238)</f>
        <v/>
      </c>
      <c r="I244" s="160" t="str">
        <f t="shared" si="65"/>
        <v/>
      </c>
      <c r="J244" s="159" t="str">
        <f>IF(P238="","",P238)</f>
        <v/>
      </c>
      <c r="K244" s="433" t="str">
        <f>IF(M241="","",M241)</f>
        <v/>
      </c>
      <c r="L244" s="161" t="str">
        <f>IF(R241="","",R241)</f>
        <v/>
      </c>
      <c r="M244" s="160" t="str">
        <f>IF(L244="","","-")</f>
        <v/>
      </c>
      <c r="N244" s="159" t="str">
        <f>IF(P241="","",P241)</f>
        <v/>
      </c>
      <c r="O244" s="433" t="str">
        <f>IF(Q241="","",Q241)</f>
        <v/>
      </c>
      <c r="P244" s="477"/>
      <c r="Q244" s="478"/>
      <c r="R244" s="478"/>
      <c r="S244" s="479"/>
      <c r="T244" s="3">
        <f>Y243</f>
        <v>3</v>
      </c>
      <c r="U244" s="2" t="s">
        <v>2</v>
      </c>
      <c r="V244" s="2">
        <f>Z243</f>
        <v>0</v>
      </c>
      <c r="W244" s="1" t="s">
        <v>1</v>
      </c>
      <c r="X244" s="149"/>
      <c r="Y244" s="210"/>
      <c r="Z244" s="209"/>
      <c r="AA244" s="210"/>
      <c r="AB244" s="209"/>
      <c r="AC244" s="208"/>
      <c r="AD244" s="209"/>
      <c r="AE244" s="209"/>
      <c r="AF244" s="208"/>
      <c r="AG244" s="196"/>
      <c r="AH244" s="207"/>
      <c r="AI244" s="42"/>
      <c r="AJ244" s="253"/>
      <c r="AK244" s="245" t="s">
        <v>101</v>
      </c>
      <c r="AL244" s="162" t="str">
        <f>IF(AZ235="","",AZ235)</f>
        <v/>
      </c>
      <c r="AM244" s="160" t="str">
        <f t="shared" si="64"/>
        <v/>
      </c>
      <c r="AN244" s="159" t="str">
        <f>IF(AX235="","",AX235)</f>
        <v/>
      </c>
      <c r="AO244" s="433" t="str">
        <f>IF(AQ241="","",AQ241)</f>
        <v/>
      </c>
      <c r="AP244" s="161" t="str">
        <f>IF(AZ238="","",AZ238)</f>
        <v/>
      </c>
      <c r="AQ244" s="160" t="str">
        <f t="shared" si="66"/>
        <v/>
      </c>
      <c r="AR244" s="159" t="str">
        <f>IF(AX238="","",AX238)</f>
        <v/>
      </c>
      <c r="AS244" s="433" t="str">
        <f>IF(AU241="","",AU241)</f>
        <v/>
      </c>
      <c r="AT244" s="161">
        <f>IF(AZ241="","",AZ241)</f>
        <v>8</v>
      </c>
      <c r="AU244" s="160" t="str">
        <f>IF(AT244="","","-")</f>
        <v>-</v>
      </c>
      <c r="AV244" s="159">
        <f>IF(AX241="","",AX241)</f>
        <v>15</v>
      </c>
      <c r="AW244" s="433" t="str">
        <f>IF(AY241="","",AY241)</f>
        <v>-</v>
      </c>
      <c r="AX244" s="477"/>
      <c r="AY244" s="478"/>
      <c r="AZ244" s="478"/>
      <c r="BA244" s="479"/>
      <c r="BB244" s="3">
        <f>BG243</f>
        <v>0</v>
      </c>
      <c r="BC244" s="2" t="s">
        <v>2</v>
      </c>
      <c r="BD244" s="2">
        <f>BH243</f>
        <v>3</v>
      </c>
      <c r="BE244" s="1" t="s">
        <v>1</v>
      </c>
      <c r="BF244" s="149"/>
      <c r="BG244" s="210"/>
      <c r="BH244" s="209"/>
      <c r="BI244" s="210"/>
      <c r="BJ244" s="209"/>
      <c r="BK244" s="208"/>
      <c r="BL244" s="209"/>
      <c r="BM244" s="209"/>
      <c r="BN244" s="208"/>
      <c r="BO244" s="196"/>
      <c r="BP244" s="207"/>
    </row>
    <row r="245" spans="1:68" ht="12" customHeight="1" x14ac:dyDescent="0.2">
      <c r="B245" s="14"/>
      <c r="C245" s="41"/>
      <c r="D245" s="62"/>
      <c r="E245" s="43"/>
      <c r="F245" s="62"/>
      <c r="G245" s="62"/>
      <c r="H245" s="62"/>
      <c r="I245" s="43"/>
      <c r="J245" s="62"/>
      <c r="K245" s="62"/>
      <c r="L245" s="62"/>
      <c r="M245" s="43"/>
      <c r="N245" s="62"/>
      <c r="O245" s="62"/>
      <c r="P245" s="62"/>
      <c r="Q245" s="62"/>
      <c r="R245" s="62"/>
      <c r="S245" s="6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</row>
    <row r="246" spans="1:68" ht="9.75" customHeight="1" x14ac:dyDescent="0.2">
      <c r="A246" s="26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</row>
    <row r="247" spans="1:68" ht="9.75" customHeight="1" x14ac:dyDescent="0.2">
      <c r="A247" s="26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</row>
    <row r="248" spans="1:68" ht="12.9" customHeight="1" thickBot="1" x14ac:dyDescent="0.25">
      <c r="B248" s="8" t="s">
        <v>111</v>
      </c>
      <c r="C248" s="9" t="s">
        <v>364</v>
      </c>
      <c r="D248" s="595" t="s">
        <v>25</v>
      </c>
      <c r="E248" s="596"/>
      <c r="F248" s="596"/>
      <c r="G248" s="597"/>
      <c r="H248" s="29"/>
      <c r="I248" s="21"/>
      <c r="J248" s="21"/>
      <c r="K248" s="61"/>
      <c r="L248" s="61"/>
      <c r="M248" s="21"/>
      <c r="N248" s="10"/>
      <c r="O248" s="10"/>
      <c r="P248" s="80"/>
      <c r="Q248" s="10"/>
      <c r="R248" s="10"/>
      <c r="S248" s="11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</row>
    <row r="249" spans="1:68" ht="12.9" customHeight="1" thickTop="1" thickBot="1" x14ac:dyDescent="0.25">
      <c r="B249" s="12" t="s">
        <v>108</v>
      </c>
      <c r="C249" s="13" t="s">
        <v>364</v>
      </c>
      <c r="D249" s="587"/>
      <c r="E249" s="588"/>
      <c r="F249" s="588"/>
      <c r="G249" s="589"/>
      <c r="H249" s="302"/>
      <c r="I249" s="303">
        <v>15</v>
      </c>
      <c r="J249" s="304">
        <v>15</v>
      </c>
      <c r="K249" s="21"/>
      <c r="L249" s="21"/>
      <c r="M249" s="21"/>
      <c r="N249" s="10"/>
      <c r="O249" s="10"/>
      <c r="P249" s="10"/>
      <c r="Q249" s="10"/>
      <c r="R249" s="10"/>
      <c r="S249" s="11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</row>
    <row r="250" spans="1:68" ht="12.9" customHeight="1" thickTop="1" x14ac:dyDescent="0.2">
      <c r="B250" s="16" t="s">
        <v>98</v>
      </c>
      <c r="C250" s="17" t="s">
        <v>365</v>
      </c>
      <c r="D250" s="598" t="s">
        <v>26</v>
      </c>
      <c r="E250" s="599"/>
      <c r="F250" s="599"/>
      <c r="G250" s="600"/>
      <c r="H250" s="305"/>
      <c r="I250" s="306">
        <v>4</v>
      </c>
      <c r="J250" s="307">
        <v>10</v>
      </c>
      <c r="K250" s="303"/>
      <c r="L250" s="303"/>
      <c r="M250" s="304"/>
      <c r="N250" s="21"/>
      <c r="O250" s="21"/>
      <c r="P250" s="21"/>
      <c r="Q250" s="18"/>
      <c r="R250" s="18"/>
      <c r="S250" s="18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79"/>
      <c r="AL250" s="552" t="s">
        <v>5</v>
      </c>
      <c r="AM250" s="552"/>
      <c r="AN250" s="552"/>
      <c r="AO250" s="552"/>
      <c r="AP250" s="552"/>
      <c r="AQ250" s="552"/>
      <c r="AR250" s="552"/>
      <c r="AS250" s="552"/>
      <c r="AT250" s="552"/>
      <c r="AU250" s="552"/>
      <c r="AV250" s="552"/>
      <c r="AW250" s="552"/>
      <c r="AX250" s="552"/>
      <c r="AY250" s="552"/>
      <c r="AZ250" s="552"/>
      <c r="BA250" s="552"/>
      <c r="BB250" s="552"/>
      <c r="BC250" s="552"/>
      <c r="BD250" s="552"/>
      <c r="BE250" s="552"/>
    </row>
    <row r="251" spans="1:68" ht="12.9" customHeight="1" thickBot="1" x14ac:dyDescent="0.25">
      <c r="B251" s="19" t="s">
        <v>97</v>
      </c>
      <c r="C251" s="20" t="s">
        <v>365</v>
      </c>
      <c r="D251" s="601"/>
      <c r="E251" s="602"/>
      <c r="F251" s="602"/>
      <c r="G251" s="603"/>
      <c r="H251" s="29"/>
      <c r="I251" s="21"/>
      <c r="J251" s="21"/>
      <c r="K251" s="21"/>
      <c r="L251" s="21">
        <v>15</v>
      </c>
      <c r="M251" s="329">
        <v>15</v>
      </c>
      <c r="N251" s="21"/>
      <c r="O251" s="21"/>
      <c r="P251" s="21"/>
      <c r="Q251" s="21"/>
      <c r="R251" s="18"/>
      <c r="S251" s="18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L251" s="552"/>
      <c r="AM251" s="552"/>
      <c r="AN251" s="552"/>
      <c r="AO251" s="552"/>
      <c r="AP251" s="552"/>
      <c r="AQ251" s="552"/>
      <c r="AR251" s="552"/>
      <c r="AS251" s="552"/>
      <c r="AT251" s="552"/>
      <c r="AU251" s="552"/>
      <c r="AV251" s="552"/>
      <c r="AW251" s="552"/>
      <c r="AX251" s="552"/>
      <c r="AY251" s="552"/>
      <c r="AZ251" s="552"/>
      <c r="BA251" s="552"/>
      <c r="BB251" s="552"/>
      <c r="BC251" s="552"/>
      <c r="BD251" s="552"/>
      <c r="BE251" s="552"/>
    </row>
    <row r="252" spans="1:68" ht="12.9" customHeight="1" thickTop="1" thickBot="1" x14ac:dyDescent="0.25">
      <c r="B252" s="22" t="s">
        <v>182</v>
      </c>
      <c r="C252" s="23" t="s">
        <v>180</v>
      </c>
      <c r="D252" s="587" t="s">
        <v>398</v>
      </c>
      <c r="E252" s="588"/>
      <c r="F252" s="588"/>
      <c r="G252" s="589"/>
      <c r="H252" s="29"/>
      <c r="I252" s="21"/>
      <c r="J252" s="21"/>
      <c r="K252" s="21"/>
      <c r="L252" s="21">
        <v>14</v>
      </c>
      <c r="M252" s="45">
        <v>8</v>
      </c>
      <c r="N252" s="46"/>
      <c r="O252" s="312"/>
      <c r="P252" s="21"/>
      <c r="Q252" s="24"/>
      <c r="R252" s="25"/>
      <c r="S252" s="26"/>
      <c r="T252" s="26"/>
      <c r="U252" s="26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L252" s="552"/>
      <c r="AM252" s="552"/>
      <c r="AN252" s="552"/>
      <c r="AO252" s="552"/>
      <c r="AP252" s="552"/>
      <c r="AQ252" s="552"/>
      <c r="AR252" s="552"/>
      <c r="AS252" s="552"/>
      <c r="AT252" s="552"/>
      <c r="AU252" s="552"/>
      <c r="AV252" s="552"/>
      <c r="AW252" s="552"/>
      <c r="AX252" s="552"/>
      <c r="AY252" s="552"/>
      <c r="AZ252" s="552"/>
      <c r="BA252" s="552"/>
      <c r="BB252" s="552"/>
      <c r="BC252" s="552"/>
      <c r="BD252" s="552"/>
      <c r="BE252" s="552"/>
    </row>
    <row r="253" spans="1:68" ht="12.9" customHeight="1" thickTop="1" thickBot="1" x14ac:dyDescent="0.25">
      <c r="B253" s="12" t="s">
        <v>178</v>
      </c>
      <c r="C253" s="13" t="s">
        <v>363</v>
      </c>
      <c r="D253" s="549"/>
      <c r="E253" s="550"/>
      <c r="F253" s="550"/>
      <c r="G253" s="551"/>
      <c r="H253" s="302"/>
      <c r="I253" s="303">
        <v>15</v>
      </c>
      <c r="J253" s="304">
        <v>15</v>
      </c>
      <c r="K253" s="306"/>
      <c r="L253" s="306"/>
      <c r="M253" s="307"/>
      <c r="N253" s="21"/>
      <c r="O253" s="45"/>
      <c r="P253" s="21"/>
      <c r="Q253" s="557"/>
      <c r="R253" s="557"/>
      <c r="S253" s="557"/>
      <c r="T253" s="557"/>
      <c r="U253" s="557"/>
      <c r="V253" s="558"/>
      <c r="W253" s="558"/>
      <c r="X253" s="558"/>
      <c r="Y253" s="558"/>
      <c r="Z253" s="558"/>
      <c r="AA253" s="65"/>
      <c r="AB253" s="65"/>
      <c r="AC253" s="65"/>
      <c r="AD253" s="65"/>
      <c r="AE253" s="65"/>
      <c r="AF253" s="65"/>
      <c r="AG253" s="65"/>
      <c r="AH253" s="65"/>
      <c r="AL253" s="552"/>
      <c r="AM253" s="552"/>
      <c r="AN253" s="552"/>
      <c r="AO253" s="552"/>
      <c r="AP253" s="552"/>
      <c r="AQ253" s="552"/>
      <c r="AR253" s="552"/>
      <c r="AS253" s="552"/>
      <c r="AT253" s="552"/>
      <c r="AU253" s="552"/>
      <c r="AV253" s="552"/>
      <c r="AW253" s="552"/>
      <c r="AX253" s="552"/>
      <c r="AY253" s="552"/>
      <c r="AZ253" s="552"/>
      <c r="BA253" s="552"/>
      <c r="BB253" s="552"/>
      <c r="BC253" s="552"/>
      <c r="BD253" s="552"/>
      <c r="BE253" s="552"/>
    </row>
    <row r="254" spans="1:68" ht="12.9" customHeight="1" thickTop="1" x14ac:dyDescent="0.2">
      <c r="B254" s="27" t="s">
        <v>214</v>
      </c>
      <c r="C254" s="28" t="s">
        <v>213</v>
      </c>
      <c r="D254" s="548" t="s">
        <v>399</v>
      </c>
      <c r="E254" s="543"/>
      <c r="F254" s="543"/>
      <c r="G254" s="544"/>
      <c r="H254" s="305"/>
      <c r="I254" s="306">
        <v>12</v>
      </c>
      <c r="J254" s="307">
        <v>9</v>
      </c>
      <c r="K254" s="21"/>
      <c r="L254" s="21"/>
      <c r="M254" s="21"/>
      <c r="N254" s="21"/>
      <c r="O254" s="45"/>
      <c r="P254" s="29"/>
      <c r="Q254" s="24"/>
      <c r="R254" s="24"/>
      <c r="S254" s="26" t="s">
        <v>23</v>
      </c>
      <c r="T254" s="24"/>
      <c r="U254" s="77"/>
      <c r="V254" s="77"/>
      <c r="W254" s="77"/>
      <c r="X254" s="77"/>
      <c r="Y254" s="77"/>
      <c r="Z254" s="76"/>
      <c r="AA254" s="76"/>
      <c r="AB254" s="76"/>
      <c r="AC254" s="76"/>
      <c r="AD254" s="76"/>
      <c r="AE254" s="76"/>
      <c r="AF254" s="76"/>
      <c r="AG254" s="76"/>
      <c r="AH254" s="48"/>
      <c r="AI254" s="48"/>
      <c r="AJ254" s="48"/>
      <c r="AL254" s="556" t="s">
        <v>400</v>
      </c>
      <c r="AM254" s="556"/>
      <c r="AN254" s="556"/>
      <c r="AO254" s="556"/>
      <c r="AP254" s="556"/>
      <c r="AQ254" s="556"/>
      <c r="AR254" s="556"/>
      <c r="AS254" s="556"/>
      <c r="AT254" s="556"/>
      <c r="AU254" s="556"/>
      <c r="AV254" s="556"/>
      <c r="AW254" s="556"/>
      <c r="AX254" s="556"/>
      <c r="AY254" s="556"/>
      <c r="AZ254" s="556"/>
      <c r="BA254" s="556"/>
      <c r="BB254" s="556"/>
      <c r="BC254" s="556"/>
      <c r="BD254" s="556"/>
      <c r="BE254" s="556"/>
    </row>
    <row r="255" spans="1:68" ht="12.9" customHeight="1" thickBot="1" x14ac:dyDescent="0.2">
      <c r="B255" s="30" t="s">
        <v>212</v>
      </c>
      <c r="C255" s="31" t="s">
        <v>66</v>
      </c>
      <c r="D255" s="549"/>
      <c r="E255" s="550"/>
      <c r="F255" s="550"/>
      <c r="G255" s="551"/>
      <c r="H255" s="21"/>
      <c r="I255" s="21"/>
      <c r="J255" s="21"/>
      <c r="K255" s="21"/>
      <c r="L255" s="21"/>
      <c r="M255" s="21"/>
      <c r="N255" s="21"/>
      <c r="O255" s="45"/>
      <c r="P255" s="29">
        <v>6</v>
      </c>
      <c r="Q255" s="348">
        <v>15</v>
      </c>
      <c r="R255" s="349">
        <v>9</v>
      </c>
      <c r="S255" s="568" t="str">
        <f>B262</f>
        <v>安藤和輝</v>
      </c>
      <c r="T255" s="569"/>
      <c r="U255" s="569"/>
      <c r="V255" s="569"/>
      <c r="W255" s="569"/>
      <c r="X255" s="569"/>
      <c r="Y255" s="569"/>
      <c r="Z255" s="569"/>
      <c r="AA255" s="570" t="str">
        <f>C262</f>
        <v>丸亀クラブ</v>
      </c>
      <c r="AB255" s="569"/>
      <c r="AC255" s="569"/>
      <c r="AD255" s="569"/>
      <c r="AE255" s="569"/>
      <c r="AF255" s="569"/>
      <c r="AG255" s="569"/>
      <c r="AH255" s="569"/>
      <c r="AI255" s="591"/>
      <c r="AJ255" s="592"/>
      <c r="AL255" s="556"/>
      <c r="AM255" s="556"/>
      <c r="AN255" s="556"/>
      <c r="AO255" s="556"/>
      <c r="AP255" s="556"/>
      <c r="AQ255" s="556"/>
      <c r="AR255" s="556"/>
      <c r="AS255" s="556"/>
      <c r="AT255" s="556"/>
      <c r="AU255" s="556"/>
      <c r="AV255" s="556"/>
      <c r="AW255" s="556"/>
      <c r="AX255" s="556"/>
      <c r="AY255" s="556"/>
      <c r="AZ255" s="556"/>
      <c r="BA255" s="556"/>
      <c r="BB255" s="556"/>
      <c r="BC255" s="556"/>
      <c r="BD255" s="556"/>
      <c r="BE255" s="556"/>
    </row>
    <row r="256" spans="1:68" ht="12.9" customHeight="1" thickTop="1" x14ac:dyDescent="0.2">
      <c r="B256" s="22" t="s">
        <v>264</v>
      </c>
      <c r="C256" s="23" t="s">
        <v>263</v>
      </c>
      <c r="D256" s="548" t="s">
        <v>61</v>
      </c>
      <c r="E256" s="543"/>
      <c r="F256" s="543"/>
      <c r="G256" s="544"/>
      <c r="H256" s="317"/>
      <c r="I256" s="306"/>
      <c r="J256" s="306"/>
      <c r="K256" s="61"/>
      <c r="L256" s="61"/>
      <c r="M256" s="21"/>
      <c r="N256" s="21"/>
      <c r="O256" s="329"/>
      <c r="P256" s="303">
        <v>15</v>
      </c>
      <c r="Q256" s="303">
        <v>9</v>
      </c>
      <c r="R256" s="347">
        <v>15</v>
      </c>
      <c r="S256" s="571" t="str">
        <f>B263</f>
        <v>三宅　恵</v>
      </c>
      <c r="T256" s="572"/>
      <c r="U256" s="572"/>
      <c r="V256" s="572"/>
      <c r="W256" s="572"/>
      <c r="X256" s="572"/>
      <c r="Y256" s="572"/>
      <c r="Z256" s="572"/>
      <c r="AA256" s="573" t="str">
        <f>C263</f>
        <v>まんのうクラブ</v>
      </c>
      <c r="AB256" s="572"/>
      <c r="AC256" s="572"/>
      <c r="AD256" s="572"/>
      <c r="AE256" s="572"/>
      <c r="AF256" s="572"/>
      <c r="AG256" s="572"/>
      <c r="AH256" s="572"/>
      <c r="AI256" s="593"/>
      <c r="AJ256" s="594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</row>
    <row r="257" spans="2:68" ht="12.9" customHeight="1" thickBot="1" x14ac:dyDescent="0.25">
      <c r="B257" s="12" t="s">
        <v>261</v>
      </c>
      <c r="C257" s="13" t="s">
        <v>260</v>
      </c>
      <c r="D257" s="549"/>
      <c r="E257" s="550"/>
      <c r="F257" s="550"/>
      <c r="G257" s="551"/>
      <c r="H257" s="316"/>
      <c r="I257" s="308">
        <v>14</v>
      </c>
      <c r="J257" s="309">
        <v>8</v>
      </c>
      <c r="K257" s="317"/>
      <c r="L257" s="306"/>
      <c r="M257" s="306"/>
      <c r="N257" s="21"/>
      <c r="O257" s="329"/>
      <c r="P257" s="21"/>
      <c r="Q257" s="24"/>
      <c r="R257" s="24"/>
      <c r="S257" s="26" t="s">
        <v>29</v>
      </c>
      <c r="T257" s="24"/>
      <c r="U257" s="24"/>
      <c r="V257" s="55"/>
      <c r="W257" s="55"/>
      <c r="X257" s="55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24"/>
      <c r="AL257" s="455" t="s">
        <v>32</v>
      </c>
      <c r="AM257" s="455"/>
      <c r="AN257" s="455"/>
      <c r="AO257" s="455"/>
      <c r="AP257" s="455"/>
      <c r="AQ257" s="455"/>
      <c r="AR257" s="455"/>
      <c r="AS257" s="455"/>
      <c r="AT257" s="455"/>
      <c r="AU257" s="455"/>
      <c r="AV257" s="455"/>
      <c r="AW257" s="455"/>
      <c r="AX257" s="455"/>
      <c r="AY257" s="455"/>
      <c r="AZ257" s="455"/>
      <c r="BA257" s="455"/>
      <c r="BB257" s="455"/>
      <c r="BC257" s="455"/>
      <c r="BD257" s="455"/>
      <c r="BE257" s="455"/>
    </row>
    <row r="258" spans="2:68" ht="12.9" customHeight="1" thickTop="1" thickBot="1" x14ac:dyDescent="0.2">
      <c r="B258" s="32" t="s">
        <v>181</v>
      </c>
      <c r="C258" s="33" t="s">
        <v>180</v>
      </c>
      <c r="D258" s="548" t="s">
        <v>370</v>
      </c>
      <c r="E258" s="543"/>
      <c r="F258" s="543"/>
      <c r="G258" s="544"/>
      <c r="H258" s="318"/>
      <c r="I258" s="319">
        <v>15</v>
      </c>
      <c r="J258" s="320">
        <v>15</v>
      </c>
      <c r="K258" s="308"/>
      <c r="L258" s="308"/>
      <c r="M258" s="309"/>
      <c r="N258" s="10"/>
      <c r="O258" s="350"/>
      <c r="P258" s="21"/>
      <c r="Q258" s="25"/>
      <c r="R258" s="56"/>
      <c r="S258" s="568" t="str">
        <f>B248</f>
        <v>岩本航輔</v>
      </c>
      <c r="T258" s="569"/>
      <c r="U258" s="569"/>
      <c r="V258" s="569"/>
      <c r="W258" s="569"/>
      <c r="X258" s="569"/>
      <c r="Y258" s="569"/>
      <c r="Z258" s="569"/>
      <c r="AA258" s="570" t="str">
        <f>C248</f>
        <v>おりぃぶ</v>
      </c>
      <c r="AB258" s="569"/>
      <c r="AC258" s="569"/>
      <c r="AD258" s="569"/>
      <c r="AE258" s="569"/>
      <c r="AF258" s="569"/>
      <c r="AG258" s="569"/>
      <c r="AH258" s="569"/>
      <c r="AI258" s="591"/>
      <c r="AJ258" s="592"/>
      <c r="AL258" s="455"/>
      <c r="AM258" s="455"/>
      <c r="AN258" s="455"/>
      <c r="AO258" s="455"/>
      <c r="AP258" s="455"/>
      <c r="AQ258" s="455"/>
      <c r="AR258" s="455"/>
      <c r="AS258" s="455"/>
      <c r="AT258" s="455"/>
      <c r="AU258" s="455"/>
      <c r="AV258" s="455"/>
      <c r="AW258" s="455"/>
      <c r="AX258" s="455"/>
      <c r="AY258" s="455"/>
      <c r="AZ258" s="455"/>
      <c r="BA258" s="455"/>
      <c r="BB258" s="455"/>
      <c r="BC258" s="455"/>
      <c r="BD258" s="455"/>
      <c r="BE258" s="455"/>
    </row>
    <row r="259" spans="2:68" ht="12.9" customHeight="1" thickTop="1" thickBot="1" x14ac:dyDescent="0.25">
      <c r="B259" s="34" t="s">
        <v>177</v>
      </c>
      <c r="C259" s="35" t="s">
        <v>363</v>
      </c>
      <c r="D259" s="549"/>
      <c r="E259" s="550"/>
      <c r="F259" s="550"/>
      <c r="G259" s="551"/>
      <c r="H259" s="21"/>
      <c r="I259" s="21"/>
      <c r="J259" s="21"/>
      <c r="K259" s="21"/>
      <c r="L259" s="21">
        <v>13</v>
      </c>
      <c r="M259" s="45">
        <v>12</v>
      </c>
      <c r="N259" s="351"/>
      <c r="O259" s="352"/>
      <c r="P259" s="21"/>
      <c r="Q259" s="25"/>
      <c r="R259" s="56"/>
      <c r="S259" s="571" t="str">
        <f>B249</f>
        <v>眞部里咲</v>
      </c>
      <c r="T259" s="572"/>
      <c r="U259" s="572"/>
      <c r="V259" s="572"/>
      <c r="W259" s="572"/>
      <c r="X259" s="572"/>
      <c r="Y259" s="572"/>
      <c r="Z259" s="572"/>
      <c r="AA259" s="573" t="str">
        <f>C249</f>
        <v>おりぃぶ</v>
      </c>
      <c r="AB259" s="572"/>
      <c r="AC259" s="572"/>
      <c r="AD259" s="572"/>
      <c r="AE259" s="572"/>
      <c r="AF259" s="572"/>
      <c r="AG259" s="572"/>
      <c r="AH259" s="572"/>
      <c r="AI259" s="593"/>
      <c r="AJ259" s="594"/>
      <c r="AL259" s="455" t="s">
        <v>428</v>
      </c>
      <c r="AM259" s="455"/>
      <c r="AN259" s="455"/>
      <c r="AO259" s="455"/>
      <c r="AP259" s="455"/>
      <c r="AQ259" s="455"/>
      <c r="AR259" s="455"/>
      <c r="AS259" s="455"/>
      <c r="AT259" s="455"/>
      <c r="AU259" s="455"/>
      <c r="AV259" s="455"/>
      <c r="AW259" s="455"/>
      <c r="AX259" s="455"/>
      <c r="AY259" s="455"/>
      <c r="AZ259" s="455"/>
      <c r="BA259" s="455"/>
      <c r="BB259" s="455"/>
      <c r="BC259" s="455"/>
      <c r="BD259" s="455"/>
      <c r="BE259" s="455"/>
    </row>
    <row r="260" spans="2:68" ht="12.9" customHeight="1" thickTop="1" x14ac:dyDescent="0.2">
      <c r="B260" s="32" t="s">
        <v>165</v>
      </c>
      <c r="C260" s="33" t="s">
        <v>73</v>
      </c>
      <c r="D260" s="548" t="s">
        <v>371</v>
      </c>
      <c r="E260" s="543"/>
      <c r="F260" s="543"/>
      <c r="G260" s="544"/>
      <c r="H260" s="317"/>
      <c r="I260" s="306"/>
      <c r="J260" s="306"/>
      <c r="K260" s="21"/>
      <c r="L260" s="21">
        <v>15</v>
      </c>
      <c r="M260" s="329">
        <v>15</v>
      </c>
      <c r="N260" s="10"/>
      <c r="O260" s="10"/>
      <c r="P260" s="21"/>
      <c r="Q260" s="63"/>
      <c r="R260" s="63"/>
      <c r="S260" s="63"/>
      <c r="T260" s="63"/>
      <c r="U260" s="63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1"/>
      <c r="AJ260" s="61"/>
      <c r="AK260" s="26"/>
      <c r="AL260" s="455"/>
      <c r="AM260" s="455"/>
      <c r="AN260" s="455"/>
      <c r="AO260" s="455"/>
      <c r="AP260" s="455"/>
      <c r="AQ260" s="455"/>
      <c r="AR260" s="455"/>
      <c r="AS260" s="455"/>
      <c r="AT260" s="455"/>
      <c r="AU260" s="455"/>
      <c r="AV260" s="455"/>
      <c r="AW260" s="455"/>
      <c r="AX260" s="455"/>
      <c r="AY260" s="455"/>
      <c r="AZ260" s="455"/>
      <c r="BA260" s="455"/>
      <c r="BB260" s="455"/>
      <c r="BC260" s="455"/>
      <c r="BD260" s="455"/>
      <c r="BE260" s="455"/>
    </row>
    <row r="261" spans="2:68" ht="12.9" customHeight="1" thickBot="1" x14ac:dyDescent="0.25">
      <c r="B261" s="34" t="s">
        <v>164</v>
      </c>
      <c r="C261" s="35" t="s">
        <v>73</v>
      </c>
      <c r="D261" s="549"/>
      <c r="E261" s="550"/>
      <c r="F261" s="550"/>
      <c r="G261" s="551"/>
      <c r="H261" s="316"/>
      <c r="I261" s="308">
        <v>3</v>
      </c>
      <c r="J261" s="309">
        <v>14</v>
      </c>
      <c r="K261" s="319"/>
      <c r="L261" s="319"/>
      <c r="M261" s="320"/>
      <c r="N261" s="10"/>
      <c r="O261" s="10"/>
      <c r="P261" s="21"/>
      <c r="Q261" s="63"/>
      <c r="R261" s="63"/>
      <c r="S261" s="63"/>
      <c r="T261" s="63"/>
      <c r="U261" s="63"/>
      <c r="V261" s="65"/>
      <c r="W261" s="65"/>
      <c r="X261" s="65"/>
      <c r="Y261" s="65"/>
      <c r="Z261" s="61"/>
      <c r="AA261" s="61"/>
      <c r="AB261" s="61"/>
      <c r="AC261" s="61"/>
      <c r="AD261" s="61"/>
      <c r="AE261" s="61"/>
      <c r="AF261" s="61"/>
      <c r="AG261" s="61"/>
      <c r="AH261" s="6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</row>
    <row r="262" spans="2:68" ht="12.9" customHeight="1" thickTop="1" thickBot="1" x14ac:dyDescent="0.25">
      <c r="B262" s="22" t="s">
        <v>285</v>
      </c>
      <c r="C262" s="23" t="s">
        <v>286</v>
      </c>
      <c r="D262" s="587" t="s">
        <v>372</v>
      </c>
      <c r="E262" s="588"/>
      <c r="F262" s="588"/>
      <c r="G262" s="589"/>
      <c r="H262" s="318"/>
      <c r="I262" s="319">
        <v>15</v>
      </c>
      <c r="J262" s="320">
        <v>15</v>
      </c>
      <c r="K262" s="21"/>
      <c r="L262" s="21"/>
      <c r="M262" s="21"/>
      <c r="N262" s="21"/>
      <c r="O262" s="21"/>
      <c r="P262" s="21"/>
      <c r="AK262" s="63"/>
    </row>
    <row r="263" spans="2:68" ht="12.9" customHeight="1" thickTop="1" x14ac:dyDescent="0.2">
      <c r="B263" s="36" t="s">
        <v>284</v>
      </c>
      <c r="C263" s="37" t="s">
        <v>31</v>
      </c>
      <c r="D263" s="590"/>
      <c r="E263" s="546"/>
      <c r="F263" s="546"/>
      <c r="G263" s="547"/>
      <c r="H263" s="21"/>
      <c r="I263" s="21"/>
      <c r="J263" s="21"/>
      <c r="K263" s="21"/>
      <c r="L263" s="21"/>
      <c r="M263" s="21"/>
      <c r="N263" s="21"/>
      <c r="O263" s="21"/>
      <c r="P263" s="21"/>
      <c r="AK263" s="63"/>
    </row>
    <row r="264" spans="2:68" ht="12.9" customHeight="1" x14ac:dyDescent="0.2">
      <c r="B264" s="61"/>
      <c r="C264" s="49"/>
      <c r="D264" s="66"/>
      <c r="E264" s="66"/>
      <c r="F264" s="66"/>
      <c r="G264" s="66"/>
      <c r="H264" s="21"/>
      <c r="I264" s="21"/>
      <c r="J264" s="21"/>
      <c r="K264" s="21"/>
      <c r="L264" s="21"/>
      <c r="M264" s="21"/>
      <c r="N264" s="21"/>
      <c r="O264" s="21"/>
      <c r="P264" s="38"/>
      <c r="AK264" s="63"/>
    </row>
    <row r="265" spans="2:68" ht="12.9" customHeight="1" x14ac:dyDescent="0.2">
      <c r="B265" s="61"/>
      <c r="C265" s="49"/>
      <c r="D265" s="66"/>
      <c r="E265" s="66"/>
      <c r="F265" s="66"/>
      <c r="G265" s="66"/>
      <c r="H265" s="21"/>
      <c r="I265" s="21"/>
      <c r="J265" s="21"/>
      <c r="K265" s="21"/>
      <c r="L265" s="21"/>
      <c r="M265" s="21"/>
      <c r="N265" s="21"/>
      <c r="O265" s="21"/>
      <c r="P265" s="38"/>
      <c r="AK265" s="63"/>
    </row>
    <row r="266" spans="2:68" ht="30.6" customHeight="1" thickBot="1" x14ac:dyDescent="0.25"/>
    <row r="267" spans="2:68" ht="13.05" customHeight="1" x14ac:dyDescent="0.15">
      <c r="B267" s="537" t="s">
        <v>46</v>
      </c>
      <c r="C267" s="538"/>
      <c r="D267" s="525" t="str">
        <f>B269</f>
        <v>岩本航輔</v>
      </c>
      <c r="E267" s="526"/>
      <c r="F267" s="526"/>
      <c r="G267" s="527"/>
      <c r="H267" s="528" t="str">
        <f>B272</f>
        <v>岡　昇</v>
      </c>
      <c r="I267" s="526"/>
      <c r="J267" s="526"/>
      <c r="K267" s="527"/>
      <c r="L267" s="528" t="str">
        <f>B275</f>
        <v>安藤貴啓</v>
      </c>
      <c r="M267" s="526"/>
      <c r="N267" s="526"/>
      <c r="O267" s="527"/>
      <c r="P267" s="528" t="str">
        <f>B278</f>
        <v>三木空翔</v>
      </c>
      <c r="Q267" s="526"/>
      <c r="R267" s="526"/>
      <c r="S267" s="541"/>
      <c r="T267" s="446" t="s">
        <v>4</v>
      </c>
      <c r="U267" s="447"/>
      <c r="V267" s="447"/>
      <c r="W267" s="448"/>
      <c r="X267" s="149"/>
      <c r="Y267" s="449" t="s">
        <v>21</v>
      </c>
      <c r="Z267" s="450"/>
      <c r="AA267" s="449" t="s">
        <v>20</v>
      </c>
      <c r="AB267" s="451"/>
      <c r="AC267" s="450"/>
      <c r="AD267" s="452" t="s">
        <v>19</v>
      </c>
      <c r="AE267" s="453"/>
      <c r="AF267" s="454"/>
      <c r="AG267" s="149"/>
      <c r="AH267" s="149"/>
      <c r="AJ267" s="537" t="s">
        <v>47</v>
      </c>
      <c r="AK267" s="538"/>
      <c r="AL267" s="525" t="str">
        <f>AJ269</f>
        <v>大岡瑠雅</v>
      </c>
      <c r="AM267" s="526"/>
      <c r="AN267" s="526"/>
      <c r="AO267" s="527"/>
      <c r="AP267" s="528" t="str">
        <f>AJ272</f>
        <v>高岡　翼</v>
      </c>
      <c r="AQ267" s="526"/>
      <c r="AR267" s="526"/>
      <c r="AS267" s="527"/>
      <c r="AT267" s="528" t="str">
        <f>AJ275</f>
        <v>高橋和也</v>
      </c>
      <c r="AU267" s="526"/>
      <c r="AV267" s="526"/>
      <c r="AW267" s="527"/>
      <c r="AX267" s="528" t="str">
        <f>AJ278</f>
        <v>山下直輝</v>
      </c>
      <c r="AY267" s="526"/>
      <c r="AZ267" s="526"/>
      <c r="BA267" s="541"/>
      <c r="BB267" s="446" t="s">
        <v>4</v>
      </c>
      <c r="BC267" s="447"/>
      <c r="BD267" s="447"/>
      <c r="BE267" s="448"/>
      <c r="BF267" s="149"/>
      <c r="BG267" s="449" t="s">
        <v>21</v>
      </c>
      <c r="BH267" s="450"/>
      <c r="BI267" s="449" t="s">
        <v>20</v>
      </c>
      <c r="BJ267" s="451"/>
      <c r="BK267" s="450"/>
      <c r="BL267" s="452" t="s">
        <v>19</v>
      </c>
      <c r="BM267" s="453"/>
      <c r="BN267" s="454"/>
      <c r="BO267" s="149"/>
      <c r="BP267" s="149"/>
    </row>
    <row r="268" spans="2:68" ht="13.05" customHeight="1" thickBot="1" x14ac:dyDescent="0.2">
      <c r="B268" s="539"/>
      <c r="C268" s="540"/>
      <c r="D268" s="506" t="str">
        <f>B270</f>
        <v>眞部里咲</v>
      </c>
      <c r="E268" s="507"/>
      <c r="F268" s="507"/>
      <c r="G268" s="508"/>
      <c r="H268" s="509" t="str">
        <f>B273</f>
        <v>清家勢俳子</v>
      </c>
      <c r="I268" s="507"/>
      <c r="J268" s="507"/>
      <c r="K268" s="508"/>
      <c r="L268" s="509" t="str">
        <f>B276</f>
        <v>高木和美</v>
      </c>
      <c r="M268" s="507"/>
      <c r="N268" s="507"/>
      <c r="O268" s="508"/>
      <c r="P268" s="509" t="str">
        <f>B279</f>
        <v>猪川なのは</v>
      </c>
      <c r="Q268" s="507"/>
      <c r="R268" s="507"/>
      <c r="S268" s="536"/>
      <c r="T268" s="434" t="s">
        <v>3</v>
      </c>
      <c r="U268" s="435"/>
      <c r="V268" s="435"/>
      <c r="W268" s="436"/>
      <c r="X268" s="149"/>
      <c r="Y268" s="193" t="s">
        <v>18</v>
      </c>
      <c r="Z268" s="192" t="s">
        <v>1</v>
      </c>
      <c r="AA268" s="193" t="s">
        <v>22</v>
      </c>
      <c r="AB268" s="192" t="s">
        <v>17</v>
      </c>
      <c r="AC268" s="191" t="s">
        <v>16</v>
      </c>
      <c r="AD268" s="192" t="s">
        <v>22</v>
      </c>
      <c r="AE268" s="192" t="s">
        <v>17</v>
      </c>
      <c r="AF268" s="191" t="s">
        <v>16</v>
      </c>
      <c r="AG268" s="149"/>
      <c r="AH268" s="149"/>
      <c r="AJ268" s="539"/>
      <c r="AK268" s="540"/>
      <c r="AL268" s="506" t="str">
        <f>AJ270</f>
        <v>加地　遥</v>
      </c>
      <c r="AM268" s="507"/>
      <c r="AN268" s="507"/>
      <c r="AO268" s="508"/>
      <c r="AP268" s="509" t="str">
        <f>AJ273</f>
        <v>楠　涼子</v>
      </c>
      <c r="AQ268" s="507"/>
      <c r="AR268" s="507"/>
      <c r="AS268" s="508"/>
      <c r="AT268" s="509" t="str">
        <f>AJ276</f>
        <v>安藤真樹子</v>
      </c>
      <c r="AU268" s="507"/>
      <c r="AV268" s="507"/>
      <c r="AW268" s="508"/>
      <c r="AX268" s="509" t="str">
        <f>AJ279</f>
        <v>山下花林</v>
      </c>
      <c r="AY268" s="507"/>
      <c r="AZ268" s="507"/>
      <c r="BA268" s="536"/>
      <c r="BB268" s="434" t="s">
        <v>3</v>
      </c>
      <c r="BC268" s="435"/>
      <c r="BD268" s="435"/>
      <c r="BE268" s="436"/>
      <c r="BF268" s="149"/>
      <c r="BG268" s="193" t="s">
        <v>18</v>
      </c>
      <c r="BH268" s="192" t="s">
        <v>1</v>
      </c>
      <c r="BI268" s="193" t="s">
        <v>22</v>
      </c>
      <c r="BJ268" s="192" t="s">
        <v>17</v>
      </c>
      <c r="BK268" s="191" t="s">
        <v>16</v>
      </c>
      <c r="BL268" s="192" t="s">
        <v>22</v>
      </c>
      <c r="BM268" s="192" t="s">
        <v>17</v>
      </c>
      <c r="BN268" s="191" t="s">
        <v>16</v>
      </c>
      <c r="BO268" s="149"/>
      <c r="BP268" s="149"/>
    </row>
    <row r="269" spans="2:68" ht="13.05" customHeight="1" x14ac:dyDescent="0.15">
      <c r="B269" s="271" t="s">
        <v>111</v>
      </c>
      <c r="C269" s="272" t="s">
        <v>364</v>
      </c>
      <c r="D269" s="501"/>
      <c r="E269" s="502"/>
      <c r="F269" s="502"/>
      <c r="G269" s="503"/>
      <c r="H269" s="278">
        <v>15</v>
      </c>
      <c r="I269" s="170" t="str">
        <f>IF(H269="","","-")</f>
        <v>-</v>
      </c>
      <c r="J269" s="177">
        <v>8</v>
      </c>
      <c r="K269" s="437" t="str">
        <f>IF(H269&lt;&gt;"",IF(H269&gt;J269,IF(H270&gt;J270,"○",IF(H271&gt;J271,"○","×")),IF(H270&gt;J270,IF(H271&gt;J271,"○","×"),"×")),"")</f>
        <v>○</v>
      </c>
      <c r="L269" s="150">
        <v>15</v>
      </c>
      <c r="M269" s="190" t="str">
        <f t="shared" ref="M269:M274" si="67">IF(L269="","","-")</f>
        <v>-</v>
      </c>
      <c r="N269" s="189">
        <v>9</v>
      </c>
      <c r="O269" s="437" t="str">
        <f>IF(L269&lt;&gt;"",IF(L269&gt;N269,IF(L270&gt;N270,"○",IF(L271&gt;N271,"○","×")),IF(L270&gt;N270,IF(L271&gt;N271,"○","×"),"×")),"")</f>
        <v>○</v>
      </c>
      <c r="P269" s="220">
        <v>15</v>
      </c>
      <c r="Q269" s="190" t="str">
        <f t="shared" ref="Q269:Q277" si="68">IF(P269="","","-")</f>
        <v>-</v>
      </c>
      <c r="R269" s="177">
        <v>5</v>
      </c>
      <c r="S269" s="440" t="str">
        <f>IF(P269&lt;&gt;"",IF(P269&gt;R269,IF(P270&gt;R270,"○",IF(P271&gt;R271,"○","×")),IF(P270&gt;R270,IF(P271&gt;R271,"○","×"),"×")),"")</f>
        <v>○</v>
      </c>
      <c r="T269" s="441">
        <f>RANK(AG270,AG270:AG279)</f>
        <v>1</v>
      </c>
      <c r="U269" s="442"/>
      <c r="V269" s="442"/>
      <c r="W269" s="443"/>
      <c r="X269" s="149"/>
      <c r="Y269" s="216"/>
      <c r="Z269" s="212"/>
      <c r="AA269" s="195"/>
      <c r="AB269" s="194"/>
      <c r="AC269" s="218"/>
      <c r="AD269" s="212"/>
      <c r="AE269" s="212"/>
      <c r="AF269" s="211"/>
      <c r="AG269" s="149"/>
      <c r="AH269" s="149"/>
      <c r="AJ269" s="271" t="s">
        <v>295</v>
      </c>
      <c r="AK269" s="272" t="s">
        <v>296</v>
      </c>
      <c r="AL269" s="501"/>
      <c r="AM269" s="502"/>
      <c r="AN269" s="502"/>
      <c r="AO269" s="503"/>
      <c r="AP269" s="278">
        <v>1</v>
      </c>
      <c r="AQ269" s="170" t="str">
        <f>IF(AP269="","","-")</f>
        <v>-</v>
      </c>
      <c r="AR269" s="177">
        <v>15</v>
      </c>
      <c r="AS269" s="437" t="str">
        <f>IF(AP269&lt;&gt;"",IF(AP269&gt;AR269,IF(AP270&gt;AR270,"○",IF(AP271&gt;AR271,"○","×")),IF(AP270&gt;AR270,IF(AP271&gt;AR271,"○","×"),"×")),"")</f>
        <v>×</v>
      </c>
      <c r="AT269" s="150">
        <v>11</v>
      </c>
      <c r="AU269" s="190" t="str">
        <f t="shared" ref="AU269:AU274" si="69">IF(AT269="","","-")</f>
        <v>-</v>
      </c>
      <c r="AV269" s="189">
        <v>15</v>
      </c>
      <c r="AW269" s="437" t="str">
        <f>IF(AT269&lt;&gt;"",IF(AT269&gt;AV269,IF(AT270&gt;AV270,"○",IF(AT271&gt;AV271,"○","×")),IF(AT270&gt;AV270,IF(AT271&gt;AV271,"○","×"),"×")),"")</f>
        <v>×</v>
      </c>
      <c r="AX269" s="220">
        <v>12</v>
      </c>
      <c r="AY269" s="190" t="str">
        <f t="shared" ref="AY269:AY277" si="70">IF(AX269="","","-")</f>
        <v>-</v>
      </c>
      <c r="AZ269" s="177">
        <v>15</v>
      </c>
      <c r="BA269" s="440" t="str">
        <f>IF(AX269&lt;&gt;"",IF(AX269&gt;AZ269,IF(AX270&gt;AZ270,"○",IF(AX271&gt;AZ271,"○","×")),IF(AX270&gt;AZ270,IF(AX271&gt;AZ271,"○","×"),"×")),"")</f>
        <v>×</v>
      </c>
      <c r="BB269" s="441">
        <f>RANK(BO270,BO270:BO279)</f>
        <v>4</v>
      </c>
      <c r="BC269" s="442"/>
      <c r="BD269" s="442"/>
      <c r="BE269" s="443"/>
      <c r="BF269" s="149"/>
      <c r="BG269" s="216"/>
      <c r="BH269" s="212"/>
      <c r="BI269" s="195"/>
      <c r="BJ269" s="194"/>
      <c r="BK269" s="218"/>
      <c r="BL269" s="212"/>
      <c r="BM269" s="212"/>
      <c r="BN269" s="211"/>
      <c r="BO269" s="149"/>
      <c r="BP269" s="149"/>
    </row>
    <row r="270" spans="2:68" ht="13.05" customHeight="1" x14ac:dyDescent="0.15">
      <c r="B270" s="246" t="s">
        <v>108</v>
      </c>
      <c r="C270" s="236" t="s">
        <v>364</v>
      </c>
      <c r="D270" s="504"/>
      <c r="E270" s="475"/>
      <c r="F270" s="475"/>
      <c r="G270" s="492"/>
      <c r="H270" s="278">
        <v>15</v>
      </c>
      <c r="I270" s="170" t="str">
        <f>IF(H270="","","-")</f>
        <v>-</v>
      </c>
      <c r="J270" s="188">
        <v>9</v>
      </c>
      <c r="K270" s="438"/>
      <c r="L270" s="150">
        <v>15</v>
      </c>
      <c r="M270" s="170" t="str">
        <f t="shared" si="67"/>
        <v>-</v>
      </c>
      <c r="N270" s="177">
        <v>13</v>
      </c>
      <c r="O270" s="438"/>
      <c r="P270" s="150">
        <v>15</v>
      </c>
      <c r="Q270" s="170" t="str">
        <f t="shared" si="68"/>
        <v>-</v>
      </c>
      <c r="R270" s="177">
        <v>7</v>
      </c>
      <c r="S270" s="429"/>
      <c r="T270" s="424"/>
      <c r="U270" s="425"/>
      <c r="V270" s="425"/>
      <c r="W270" s="426"/>
      <c r="X270" s="149"/>
      <c r="Y270" s="216">
        <f>COUNTIF(D269:S271,"○")</f>
        <v>3</v>
      </c>
      <c r="Z270" s="212">
        <f>COUNTIF(D269:S271,"×")</f>
        <v>0</v>
      </c>
      <c r="AA270" s="215">
        <f>(IF((D269&gt;F269),1,0))+(IF((D270&gt;F270),1,0))+(IF((D271&gt;F271),1,0))+(IF((H269&gt;J269),1,0))+(IF((H270&gt;J270),1,0))+(IF((H271&gt;J271),1,0))+(IF((L269&gt;N269),1,0))+(IF((L270&gt;N270),1,0))+(IF((L271&gt;N271),1,0))+(IF((P269&gt;R269),1,0))+(IF((P270&gt;R270),1,0))+(IF((P271&gt;R271),1,0))</f>
        <v>6</v>
      </c>
      <c r="AB270" s="214">
        <f>(IF((D269&lt;F269),1,0))+(IF((D270&lt;F270),1,0))+(IF((D271&lt;F271),1,0))+(IF((H269&lt;J269),1,0))+(IF((H270&lt;J270),1,0))+(IF((H271&lt;J271),1,0))+(IF((L269&lt;N269),1,0))+(IF((L270&lt;N270),1,0))+(IF((L271&lt;N271),1,0))+(IF((P269&lt;R269),1,0))+(IF((P270&lt;R270),1,0))+(IF((P271&lt;R271),1,0))</f>
        <v>0</v>
      </c>
      <c r="AC270" s="213">
        <f>AA270-AB270</f>
        <v>6</v>
      </c>
      <c r="AD270" s="212">
        <f>SUM(D269:D271,H269:H271,L269:L271,P269:P271)</f>
        <v>90</v>
      </c>
      <c r="AE270" s="212">
        <f>SUM(F269:F271,J269:J271,N269:N271,R269:R271)</f>
        <v>51</v>
      </c>
      <c r="AF270" s="211">
        <f>AD270-AE270</f>
        <v>39</v>
      </c>
      <c r="AG270" s="427">
        <f>(Y270-Z270)*1000+(AC270)*100+AF270</f>
        <v>3639</v>
      </c>
      <c r="AH270" s="428"/>
      <c r="AJ270" s="246" t="s">
        <v>294</v>
      </c>
      <c r="AK270" s="236" t="s">
        <v>293</v>
      </c>
      <c r="AL270" s="504"/>
      <c r="AM270" s="475"/>
      <c r="AN270" s="475"/>
      <c r="AO270" s="492"/>
      <c r="AP270" s="278">
        <v>12</v>
      </c>
      <c r="AQ270" s="170" t="str">
        <f>IF(AP270="","","-")</f>
        <v>-</v>
      </c>
      <c r="AR270" s="188">
        <v>15</v>
      </c>
      <c r="AS270" s="438"/>
      <c r="AT270" s="150">
        <v>4</v>
      </c>
      <c r="AU270" s="170" t="str">
        <f t="shared" si="69"/>
        <v>-</v>
      </c>
      <c r="AV270" s="177">
        <v>15</v>
      </c>
      <c r="AW270" s="438"/>
      <c r="AX270" s="150">
        <v>10</v>
      </c>
      <c r="AY270" s="170" t="str">
        <f t="shared" si="70"/>
        <v>-</v>
      </c>
      <c r="AZ270" s="177">
        <v>15</v>
      </c>
      <c r="BA270" s="429"/>
      <c r="BB270" s="424"/>
      <c r="BC270" s="425"/>
      <c r="BD270" s="425"/>
      <c r="BE270" s="426"/>
      <c r="BF270" s="149"/>
      <c r="BG270" s="216">
        <f>COUNTIF(AL269:BA271,"○")</f>
        <v>0</v>
      </c>
      <c r="BH270" s="212">
        <f>COUNTIF(AL269:BA271,"×")</f>
        <v>3</v>
      </c>
      <c r="BI270" s="215">
        <f>(IF((AL269&gt;AN269),1,0))+(IF((AL270&gt;AN270),1,0))+(IF((AL271&gt;AN271),1,0))+(IF((AP269&gt;AR269),1,0))+(IF((AP270&gt;AR270),1,0))+(IF((AP271&gt;AR271),1,0))+(IF((AT269&gt;AV269),1,0))+(IF((AT270&gt;AV270),1,0))+(IF((AT271&gt;AV271),1,0))+(IF((AX269&gt;AZ269),1,0))+(IF((AX270&gt;AZ270),1,0))+(IF((AX271&gt;AZ271),1,0))</f>
        <v>0</v>
      </c>
      <c r="BJ270" s="214">
        <f>(IF((AL269&lt;AN269),1,0))+(IF((AL270&lt;AN270),1,0))+(IF((AL271&lt;AN271),1,0))+(IF((AP269&lt;AR269),1,0))+(IF((AP270&lt;AR270),1,0))+(IF((AP271&lt;AR271),1,0))+(IF((AT269&lt;AV269),1,0))+(IF((AT270&lt;AV270),1,0))+(IF((AT271&lt;AV271),1,0))+(IF((AX269&lt;AZ269),1,0))+(IF((AX270&lt;AZ270),1,0))+(IF((AX271&lt;AZ271),1,0))</f>
        <v>6</v>
      </c>
      <c r="BK270" s="213">
        <f>BI270-BJ270</f>
        <v>-6</v>
      </c>
      <c r="BL270" s="212">
        <f>SUM(AL269:AL271,AP269:AP271,AT269:AT271,AX269:AX271)</f>
        <v>50</v>
      </c>
      <c r="BM270" s="212">
        <f>SUM(AN269:AN271,AR269:AR271,AV269:AV271,AZ269:AZ271)</f>
        <v>90</v>
      </c>
      <c r="BN270" s="211">
        <f>BL270-BM270</f>
        <v>-40</v>
      </c>
      <c r="BO270" s="427">
        <f>(BG270-BH270)*1000+(BK270)*100+BN270</f>
        <v>-3640</v>
      </c>
      <c r="BP270" s="428"/>
    </row>
    <row r="271" spans="2:68" ht="13.05" customHeight="1" x14ac:dyDescent="0.15">
      <c r="B271" s="248"/>
      <c r="C271" s="270" t="s">
        <v>110</v>
      </c>
      <c r="D271" s="505"/>
      <c r="E271" s="494"/>
      <c r="F271" s="494"/>
      <c r="G271" s="495"/>
      <c r="H271" s="153"/>
      <c r="I271" s="170" t="str">
        <f>IF(H271="","","-")</f>
        <v/>
      </c>
      <c r="J271" s="184"/>
      <c r="K271" s="439"/>
      <c r="L271" s="153"/>
      <c r="M271" s="185" t="str">
        <f t="shared" si="67"/>
        <v/>
      </c>
      <c r="N271" s="184"/>
      <c r="O271" s="438"/>
      <c r="P271" s="153"/>
      <c r="Q271" s="185" t="str">
        <f t="shared" si="68"/>
        <v/>
      </c>
      <c r="R271" s="184"/>
      <c r="S271" s="429"/>
      <c r="T271" s="97">
        <f>Y270</f>
        <v>3</v>
      </c>
      <c r="U271" s="98" t="s">
        <v>2</v>
      </c>
      <c r="V271" s="98">
        <f>Z270</f>
        <v>0</v>
      </c>
      <c r="W271" s="99" t="s">
        <v>1</v>
      </c>
      <c r="X271" s="149"/>
      <c r="Y271" s="216"/>
      <c r="Z271" s="212"/>
      <c r="AA271" s="216"/>
      <c r="AB271" s="212"/>
      <c r="AC271" s="211"/>
      <c r="AD271" s="212"/>
      <c r="AE271" s="212"/>
      <c r="AF271" s="211"/>
      <c r="AG271" s="151"/>
      <c r="AH271" s="217"/>
      <c r="AJ271" s="248"/>
      <c r="AK271" s="270" t="s">
        <v>341</v>
      </c>
      <c r="AL271" s="505"/>
      <c r="AM271" s="494"/>
      <c r="AN271" s="494"/>
      <c r="AO271" s="495"/>
      <c r="AP271" s="153"/>
      <c r="AQ271" s="170" t="str">
        <f>IF(AP271="","","-")</f>
        <v/>
      </c>
      <c r="AR271" s="184"/>
      <c r="AS271" s="439"/>
      <c r="AT271" s="153"/>
      <c r="AU271" s="185" t="str">
        <f t="shared" si="69"/>
        <v/>
      </c>
      <c r="AV271" s="184"/>
      <c r="AW271" s="438"/>
      <c r="AX271" s="153"/>
      <c r="AY271" s="185" t="str">
        <f t="shared" si="70"/>
        <v/>
      </c>
      <c r="AZ271" s="184"/>
      <c r="BA271" s="429"/>
      <c r="BB271" s="97">
        <f>BG270</f>
        <v>0</v>
      </c>
      <c r="BC271" s="98" t="s">
        <v>2</v>
      </c>
      <c r="BD271" s="98">
        <f>BH270</f>
        <v>3</v>
      </c>
      <c r="BE271" s="99" t="s">
        <v>1</v>
      </c>
      <c r="BF271" s="149"/>
      <c r="BG271" s="216"/>
      <c r="BH271" s="212"/>
      <c r="BI271" s="216"/>
      <c r="BJ271" s="212"/>
      <c r="BK271" s="211"/>
      <c r="BL271" s="212"/>
      <c r="BM271" s="212"/>
      <c r="BN271" s="211"/>
      <c r="BO271" s="151"/>
      <c r="BP271" s="217"/>
    </row>
    <row r="272" spans="2:68" ht="13.05" customHeight="1" x14ac:dyDescent="0.15">
      <c r="B272" s="246" t="s">
        <v>337</v>
      </c>
      <c r="C272" s="269" t="s">
        <v>395</v>
      </c>
      <c r="D272" s="172">
        <f>IF(J269="","",J269)</f>
        <v>8</v>
      </c>
      <c r="E272" s="170" t="str">
        <f t="shared" ref="E272:E280" si="71">IF(D272="","","-")</f>
        <v>-</v>
      </c>
      <c r="F272" s="169">
        <f>IF(H269="","",H269)</f>
        <v>15</v>
      </c>
      <c r="G272" s="431" t="str">
        <f>IF(K269="","",IF(K269="○","×",IF(K269="×","○")))</f>
        <v>×</v>
      </c>
      <c r="H272" s="471"/>
      <c r="I272" s="472"/>
      <c r="J272" s="472"/>
      <c r="K272" s="491"/>
      <c r="L272" s="150">
        <v>8</v>
      </c>
      <c r="M272" s="170" t="str">
        <f t="shared" si="67"/>
        <v>-</v>
      </c>
      <c r="N272" s="177">
        <v>15</v>
      </c>
      <c r="O272" s="444" t="str">
        <f>IF(L272&lt;&gt;"",IF(L272&gt;N272,IF(L273&gt;N273,"○",IF(L274&gt;N274,"○","×")),IF(L273&gt;N273,IF(L274&gt;N274,"○","×"),"×")),"")</f>
        <v>×</v>
      </c>
      <c r="P272" s="150">
        <v>15</v>
      </c>
      <c r="Q272" s="170" t="str">
        <f t="shared" si="68"/>
        <v>-</v>
      </c>
      <c r="R272" s="177">
        <v>13</v>
      </c>
      <c r="S272" s="445" t="str">
        <f>IF(P272&lt;&gt;"",IF(P272&gt;R272,IF(P273&gt;R273,"○",IF(P274&gt;R274,"○","×")),IF(P273&gt;R273,IF(P274&gt;R274,"○","×"),"×")),"")</f>
        <v>○</v>
      </c>
      <c r="T272" s="421">
        <f>RANK(AG273,AG270:AG279)</f>
        <v>3</v>
      </c>
      <c r="U272" s="422"/>
      <c r="V272" s="422"/>
      <c r="W272" s="423"/>
      <c r="X272" s="149"/>
      <c r="Y272" s="195"/>
      <c r="Z272" s="194"/>
      <c r="AA272" s="195"/>
      <c r="AB272" s="194"/>
      <c r="AC272" s="218"/>
      <c r="AD272" s="194"/>
      <c r="AE272" s="194"/>
      <c r="AF272" s="218"/>
      <c r="AG272" s="151"/>
      <c r="AH272" s="217"/>
      <c r="AJ272" s="246" t="s">
        <v>161</v>
      </c>
      <c r="AK272" s="269" t="s">
        <v>73</v>
      </c>
      <c r="AL272" s="172">
        <f>IF(AR269="","",AR269)</f>
        <v>15</v>
      </c>
      <c r="AM272" s="170" t="str">
        <f t="shared" ref="AM272:AM280" si="72">IF(AL272="","","-")</f>
        <v>-</v>
      </c>
      <c r="AN272" s="169">
        <f>IF(AP269="","",AP269)</f>
        <v>1</v>
      </c>
      <c r="AO272" s="431" t="str">
        <f>IF(AS269="","",IF(AS269="○","×",IF(AS269="×","○")))</f>
        <v>○</v>
      </c>
      <c r="AP272" s="471"/>
      <c r="AQ272" s="472"/>
      <c r="AR272" s="472"/>
      <c r="AS272" s="491"/>
      <c r="AT272" s="150">
        <v>15</v>
      </c>
      <c r="AU272" s="170" t="str">
        <f t="shared" si="69"/>
        <v>-</v>
      </c>
      <c r="AV272" s="177">
        <v>9</v>
      </c>
      <c r="AW272" s="444" t="str">
        <f>IF(AT272&lt;&gt;"",IF(AT272&gt;AV272,IF(AT273&gt;AV273,"○",IF(AT274&gt;AV274,"○","×")),IF(AT273&gt;AV273,IF(AT274&gt;AV274,"○","×"),"×")),"")</f>
        <v>×</v>
      </c>
      <c r="AX272" s="150">
        <v>15</v>
      </c>
      <c r="AY272" s="170" t="str">
        <f t="shared" si="70"/>
        <v>-</v>
      </c>
      <c r="AZ272" s="177">
        <v>10</v>
      </c>
      <c r="BA272" s="445" t="str">
        <f>IF(AX272&lt;&gt;"",IF(AX272&gt;AZ272,IF(AX273&gt;AZ273,"○",IF(AX274&gt;AZ274,"○","×")),IF(AX273&gt;AZ273,IF(AX274&gt;AZ274,"○","×"),"×")),"")</f>
        <v>○</v>
      </c>
      <c r="BB272" s="421">
        <f>RANK(BO273,BO270:BO279)</f>
        <v>2</v>
      </c>
      <c r="BC272" s="422"/>
      <c r="BD272" s="422"/>
      <c r="BE272" s="423"/>
      <c r="BF272" s="149"/>
      <c r="BG272" s="195"/>
      <c r="BH272" s="194"/>
      <c r="BI272" s="195"/>
      <c r="BJ272" s="194"/>
      <c r="BK272" s="218"/>
      <c r="BL272" s="194"/>
      <c r="BM272" s="194"/>
      <c r="BN272" s="218"/>
      <c r="BO272" s="151"/>
      <c r="BP272" s="217"/>
    </row>
    <row r="273" spans="2:68" ht="13.05" customHeight="1" x14ac:dyDescent="0.15">
      <c r="B273" s="246" t="s">
        <v>336</v>
      </c>
      <c r="C273" s="236" t="s">
        <v>390</v>
      </c>
      <c r="D273" s="172">
        <f>IF(J270="","",J270)</f>
        <v>9</v>
      </c>
      <c r="E273" s="170" t="str">
        <f t="shared" si="71"/>
        <v>-</v>
      </c>
      <c r="F273" s="169">
        <f>IF(H270="","",H270)</f>
        <v>15</v>
      </c>
      <c r="G273" s="432" t="str">
        <f>IF(I270="","",I270)</f>
        <v>-</v>
      </c>
      <c r="H273" s="474"/>
      <c r="I273" s="475"/>
      <c r="J273" s="475"/>
      <c r="K273" s="492"/>
      <c r="L273" s="150">
        <v>14</v>
      </c>
      <c r="M273" s="170" t="str">
        <f t="shared" si="67"/>
        <v>-</v>
      </c>
      <c r="N273" s="177">
        <v>15</v>
      </c>
      <c r="O273" s="438"/>
      <c r="P273" s="150">
        <v>15</v>
      </c>
      <c r="Q273" s="170" t="str">
        <f t="shared" si="68"/>
        <v>-</v>
      </c>
      <c r="R273" s="177">
        <v>8</v>
      </c>
      <c r="S273" s="429"/>
      <c r="T273" s="424"/>
      <c r="U273" s="425"/>
      <c r="V273" s="425"/>
      <c r="W273" s="426"/>
      <c r="X273" s="149"/>
      <c r="Y273" s="216">
        <f>COUNTIF(D272:S274,"○")</f>
        <v>1</v>
      </c>
      <c r="Z273" s="212">
        <f>COUNTIF(D272:S274,"×")</f>
        <v>2</v>
      </c>
      <c r="AA273" s="215">
        <f>(IF((D272&gt;F272),1,0))+(IF((D273&gt;F273),1,0))+(IF((D274&gt;F274),1,0))+(IF((H272&gt;J272),1,0))+(IF((H273&gt;J273),1,0))+(IF((H274&gt;J274),1,0))+(IF((L272&gt;N272),1,0))+(IF((L273&gt;N273),1,0))+(IF((L274&gt;N274),1,0))+(IF((P272&gt;R272),1,0))+(IF((P273&gt;R273),1,0))+(IF((P274&gt;R274),1,0))</f>
        <v>2</v>
      </c>
      <c r="AB273" s="214">
        <f>(IF((D272&lt;F272),1,0))+(IF((D273&lt;F273),1,0))+(IF((D274&lt;F274),1,0))+(IF((H272&lt;J272),1,0))+(IF((H273&lt;J273),1,0))+(IF((H274&lt;J274),1,0))+(IF((L272&lt;N272),1,0))+(IF((L273&lt;N273),1,0))+(IF((L274&lt;N274),1,0))+(IF((P272&lt;R272),1,0))+(IF((P273&lt;R273),1,0))+(IF((P274&lt;R274),1,0))</f>
        <v>4</v>
      </c>
      <c r="AC273" s="213">
        <f>AA273-AB273</f>
        <v>-2</v>
      </c>
      <c r="AD273" s="212">
        <f>SUM(D272:D274,H272:H274,L272:L274,P272:P274)</f>
        <v>69</v>
      </c>
      <c r="AE273" s="212">
        <f>SUM(F272:F274,J272:J274,N272:N274,R272:R274)</f>
        <v>81</v>
      </c>
      <c r="AF273" s="211">
        <f>AD273-AE273</f>
        <v>-12</v>
      </c>
      <c r="AG273" s="427">
        <f>(Y273-Z273)*1000+(AC273)*100+AF273</f>
        <v>-1212</v>
      </c>
      <c r="AH273" s="428"/>
      <c r="AJ273" s="246" t="s">
        <v>160</v>
      </c>
      <c r="AK273" s="236" t="s">
        <v>73</v>
      </c>
      <c r="AL273" s="172">
        <f>IF(AR270="","",AR270)</f>
        <v>15</v>
      </c>
      <c r="AM273" s="170" t="str">
        <f t="shared" si="72"/>
        <v>-</v>
      </c>
      <c r="AN273" s="169">
        <f>IF(AP270="","",AP270)</f>
        <v>12</v>
      </c>
      <c r="AO273" s="432" t="str">
        <f>IF(AQ270="","",AQ270)</f>
        <v>-</v>
      </c>
      <c r="AP273" s="474"/>
      <c r="AQ273" s="475"/>
      <c r="AR273" s="475"/>
      <c r="AS273" s="492"/>
      <c r="AT273" s="150">
        <v>11</v>
      </c>
      <c r="AU273" s="170" t="str">
        <f t="shared" si="69"/>
        <v>-</v>
      </c>
      <c r="AV273" s="177">
        <v>15</v>
      </c>
      <c r="AW273" s="438"/>
      <c r="AX273" s="150">
        <v>9</v>
      </c>
      <c r="AY273" s="170" t="str">
        <f t="shared" si="70"/>
        <v>-</v>
      </c>
      <c r="AZ273" s="177">
        <v>15</v>
      </c>
      <c r="BA273" s="429"/>
      <c r="BB273" s="424"/>
      <c r="BC273" s="425"/>
      <c r="BD273" s="425"/>
      <c r="BE273" s="426"/>
      <c r="BF273" s="149"/>
      <c r="BG273" s="216">
        <f>COUNTIF(AL272:BA274,"○")</f>
        <v>2</v>
      </c>
      <c r="BH273" s="212">
        <f>COUNTIF(AL272:BA274,"×")</f>
        <v>1</v>
      </c>
      <c r="BI273" s="215">
        <f>(IF((AL272&gt;AN272),1,0))+(IF((AL273&gt;AN273),1,0))+(IF((AL274&gt;AN274),1,0))+(IF((AP272&gt;AR272),1,0))+(IF((AP273&gt;AR273),1,0))+(IF((AP274&gt;AR274),1,0))+(IF((AT272&gt;AV272),1,0))+(IF((AT273&gt;AV273),1,0))+(IF((AT274&gt;AV274),1,0))+(IF((AX272&gt;AZ272),1,0))+(IF((AX273&gt;AZ273),1,0))+(IF((AX274&gt;AZ274),1,0))</f>
        <v>5</v>
      </c>
      <c r="BJ273" s="214">
        <f>(IF((AL272&lt;AN272),1,0))+(IF((AL273&lt;AN273),1,0))+(IF((AL274&lt;AN274),1,0))+(IF((AP272&lt;AR272),1,0))+(IF((AP273&lt;AR273),1,0))+(IF((AP274&lt;AR274),1,0))+(IF((AT272&lt;AV272),1,0))+(IF((AT273&lt;AV273),1,0))+(IF((AT274&lt;AV274),1,0))+(IF((AX272&lt;AZ272),1,0))+(IF((AX273&lt;AZ273),1,0))+(IF((AX274&lt;AZ274),1,0))</f>
        <v>3</v>
      </c>
      <c r="BK273" s="213">
        <f>BI273-BJ273</f>
        <v>2</v>
      </c>
      <c r="BL273" s="212">
        <f>SUM(AL272:AL274,AP272:AP274,AT272:AT274,AX272:AX274)</f>
        <v>99</v>
      </c>
      <c r="BM273" s="212">
        <f>SUM(AN272:AN274,AR272:AR274,AV272:AV274,AZ272:AZ274)</f>
        <v>86</v>
      </c>
      <c r="BN273" s="211">
        <f>BL273-BM273</f>
        <v>13</v>
      </c>
      <c r="BO273" s="427">
        <f>(BG273-BH273)*1000+(BK273)*100+BN273</f>
        <v>1213</v>
      </c>
      <c r="BP273" s="428"/>
    </row>
    <row r="274" spans="2:68" ht="13.05" customHeight="1" x14ac:dyDescent="0.15">
      <c r="B274" s="248"/>
      <c r="C274" s="270" t="s">
        <v>101</v>
      </c>
      <c r="D274" s="187" t="str">
        <f>IF(J271="","",J271)</f>
        <v/>
      </c>
      <c r="E274" s="170" t="str">
        <f t="shared" si="71"/>
        <v/>
      </c>
      <c r="F274" s="186" t="str">
        <f>IF(H271="","",H271)</f>
        <v/>
      </c>
      <c r="G274" s="500" t="str">
        <f>IF(I271="","",I271)</f>
        <v/>
      </c>
      <c r="H274" s="493"/>
      <c r="I274" s="494"/>
      <c r="J274" s="494"/>
      <c r="K274" s="495"/>
      <c r="L274" s="153"/>
      <c r="M274" s="170" t="str">
        <f t="shared" si="67"/>
        <v/>
      </c>
      <c r="N274" s="184"/>
      <c r="O274" s="439"/>
      <c r="P274" s="153"/>
      <c r="Q274" s="185" t="str">
        <f t="shared" si="68"/>
        <v/>
      </c>
      <c r="R274" s="184"/>
      <c r="S274" s="430"/>
      <c r="T274" s="97">
        <f>Y273</f>
        <v>1</v>
      </c>
      <c r="U274" s="98" t="s">
        <v>2</v>
      </c>
      <c r="V274" s="98">
        <f>Z273</f>
        <v>2</v>
      </c>
      <c r="W274" s="99" t="s">
        <v>1</v>
      </c>
      <c r="X274" s="149"/>
      <c r="Y274" s="210"/>
      <c r="Z274" s="209"/>
      <c r="AA274" s="210"/>
      <c r="AB274" s="209"/>
      <c r="AC274" s="208"/>
      <c r="AD274" s="209"/>
      <c r="AE274" s="209"/>
      <c r="AF274" s="208"/>
      <c r="AG274" s="151"/>
      <c r="AH274" s="217"/>
      <c r="AJ274" s="248"/>
      <c r="AK274" s="270" t="s">
        <v>101</v>
      </c>
      <c r="AL274" s="187" t="str">
        <f>IF(AR271="","",AR271)</f>
        <v/>
      </c>
      <c r="AM274" s="170" t="str">
        <f t="shared" si="72"/>
        <v/>
      </c>
      <c r="AN274" s="186" t="str">
        <f>IF(AP271="","",AP271)</f>
        <v/>
      </c>
      <c r="AO274" s="500" t="str">
        <f>IF(AQ271="","",AQ271)</f>
        <v/>
      </c>
      <c r="AP274" s="493"/>
      <c r="AQ274" s="494"/>
      <c r="AR274" s="494"/>
      <c r="AS274" s="495"/>
      <c r="AT274" s="153">
        <v>4</v>
      </c>
      <c r="AU274" s="170" t="str">
        <f t="shared" si="69"/>
        <v>-</v>
      </c>
      <c r="AV274" s="184">
        <v>15</v>
      </c>
      <c r="AW274" s="439"/>
      <c r="AX274" s="153">
        <v>15</v>
      </c>
      <c r="AY274" s="185" t="str">
        <f t="shared" si="70"/>
        <v>-</v>
      </c>
      <c r="AZ274" s="184">
        <v>9</v>
      </c>
      <c r="BA274" s="430"/>
      <c r="BB274" s="97">
        <f>BG273</f>
        <v>2</v>
      </c>
      <c r="BC274" s="98" t="s">
        <v>2</v>
      </c>
      <c r="BD274" s="98">
        <f>BH273</f>
        <v>1</v>
      </c>
      <c r="BE274" s="99" t="s">
        <v>1</v>
      </c>
      <c r="BF274" s="149"/>
      <c r="BG274" s="210"/>
      <c r="BH274" s="209"/>
      <c r="BI274" s="210"/>
      <c r="BJ274" s="209"/>
      <c r="BK274" s="208"/>
      <c r="BL274" s="209"/>
      <c r="BM274" s="209"/>
      <c r="BN274" s="208"/>
      <c r="BO274" s="151"/>
      <c r="BP274" s="217"/>
    </row>
    <row r="275" spans="2:68" ht="13.05" customHeight="1" x14ac:dyDescent="0.15">
      <c r="B275" s="250" t="s">
        <v>323</v>
      </c>
      <c r="C275" s="236" t="s">
        <v>169</v>
      </c>
      <c r="D275" s="172">
        <f>IF(N269="","",N269)</f>
        <v>9</v>
      </c>
      <c r="E275" s="174" t="str">
        <f t="shared" si="71"/>
        <v>-</v>
      </c>
      <c r="F275" s="169">
        <f>IF(L269="","",L269)</f>
        <v>15</v>
      </c>
      <c r="G275" s="431" t="str">
        <f>IF(O269="","",IF(O269="○","×",IF(O269="×","○")))</f>
        <v>×</v>
      </c>
      <c r="H275" s="171">
        <f>IF(N272="","",N272)</f>
        <v>15</v>
      </c>
      <c r="I275" s="170" t="str">
        <f t="shared" ref="I275:I280" si="73">IF(H275="","","-")</f>
        <v>-</v>
      </c>
      <c r="J275" s="169">
        <f>IF(L272="","",L272)</f>
        <v>8</v>
      </c>
      <c r="K275" s="431" t="str">
        <f>IF(O272="","",IF(O272="○","×",IF(O272="×","○")))</f>
        <v>○</v>
      </c>
      <c r="L275" s="471"/>
      <c r="M275" s="472"/>
      <c r="N275" s="472"/>
      <c r="O275" s="491"/>
      <c r="P275" s="150">
        <v>15</v>
      </c>
      <c r="Q275" s="170" t="str">
        <f t="shared" si="68"/>
        <v>-</v>
      </c>
      <c r="R275" s="177">
        <v>5</v>
      </c>
      <c r="S275" s="429" t="str">
        <f>IF(P275&lt;&gt;"",IF(P275&gt;R275,IF(P276&gt;R276,"○",IF(P277&gt;R277,"○","×")),IF(P276&gt;R276,IF(P277&gt;R277,"○","×"),"×")),"")</f>
        <v>○</v>
      </c>
      <c r="T275" s="421">
        <f>RANK(AG276,AG270:AG279)</f>
        <v>2</v>
      </c>
      <c r="U275" s="422"/>
      <c r="V275" s="422"/>
      <c r="W275" s="423"/>
      <c r="X275" s="149"/>
      <c r="Y275" s="216"/>
      <c r="Z275" s="212"/>
      <c r="AA275" s="216"/>
      <c r="AB275" s="212"/>
      <c r="AC275" s="211"/>
      <c r="AD275" s="212"/>
      <c r="AE275" s="212"/>
      <c r="AF275" s="211"/>
      <c r="AG275" s="151"/>
      <c r="AH275" s="217"/>
      <c r="AJ275" s="250" t="s">
        <v>98</v>
      </c>
      <c r="AK275" s="236" t="s">
        <v>365</v>
      </c>
      <c r="AL275" s="172">
        <f>IF(AV269="","",AV269)</f>
        <v>15</v>
      </c>
      <c r="AM275" s="174" t="str">
        <f t="shared" si="72"/>
        <v>-</v>
      </c>
      <c r="AN275" s="169">
        <f>IF(AT269="","",AT269)</f>
        <v>11</v>
      </c>
      <c r="AO275" s="431" t="str">
        <f>IF(AW269="","",IF(AW269="○","×",IF(AW269="×","○")))</f>
        <v>○</v>
      </c>
      <c r="AP275" s="171">
        <f>IF(AV272="","",AV272)</f>
        <v>9</v>
      </c>
      <c r="AQ275" s="170" t="str">
        <f t="shared" ref="AQ275:AQ280" si="74">IF(AP275="","","-")</f>
        <v>-</v>
      </c>
      <c r="AR275" s="169">
        <f>IF(AT272="","",AT272)</f>
        <v>15</v>
      </c>
      <c r="AS275" s="431" t="str">
        <f>IF(AW272="","",IF(AW272="○","×",IF(AW272="×","○")))</f>
        <v>○</v>
      </c>
      <c r="AT275" s="471"/>
      <c r="AU275" s="472"/>
      <c r="AV275" s="472"/>
      <c r="AW275" s="491"/>
      <c r="AX275" s="150">
        <v>15</v>
      </c>
      <c r="AY275" s="170" t="str">
        <f t="shared" si="70"/>
        <v>-</v>
      </c>
      <c r="AZ275" s="177">
        <v>5</v>
      </c>
      <c r="BA275" s="429" t="str">
        <f>IF(AX275&lt;&gt;"",IF(AX275&gt;AZ275,IF(AX276&gt;AZ276,"○",IF(AX277&gt;AZ277,"○","×")),IF(AX276&gt;AZ276,IF(AX277&gt;AZ277,"○","×"),"×")),"")</f>
        <v>○</v>
      </c>
      <c r="BB275" s="421">
        <f>RANK(BO276,BO270:BO279)</f>
        <v>1</v>
      </c>
      <c r="BC275" s="422"/>
      <c r="BD275" s="422"/>
      <c r="BE275" s="423"/>
      <c r="BF275" s="149"/>
      <c r="BG275" s="216"/>
      <c r="BH275" s="212"/>
      <c r="BI275" s="216"/>
      <c r="BJ275" s="212"/>
      <c r="BK275" s="211"/>
      <c r="BL275" s="212"/>
      <c r="BM275" s="212"/>
      <c r="BN275" s="211"/>
      <c r="BO275" s="151"/>
      <c r="BP275" s="217"/>
    </row>
    <row r="276" spans="2:68" ht="13.05" customHeight="1" x14ac:dyDescent="0.15">
      <c r="B276" s="250" t="s">
        <v>322</v>
      </c>
      <c r="C276" s="236" t="s">
        <v>396</v>
      </c>
      <c r="D276" s="172">
        <f>IF(N270="","",N270)</f>
        <v>13</v>
      </c>
      <c r="E276" s="170" t="str">
        <f t="shared" si="71"/>
        <v>-</v>
      </c>
      <c r="F276" s="169">
        <f>IF(L270="","",L270)</f>
        <v>15</v>
      </c>
      <c r="G276" s="432" t="str">
        <f>IF(I273="","",I273)</f>
        <v/>
      </c>
      <c r="H276" s="171">
        <f>IF(N273="","",N273)</f>
        <v>15</v>
      </c>
      <c r="I276" s="170" t="str">
        <f t="shared" si="73"/>
        <v>-</v>
      </c>
      <c r="J276" s="169">
        <f>IF(L273="","",L273)</f>
        <v>14</v>
      </c>
      <c r="K276" s="432" t="str">
        <f>IF(M273="","",M273)</f>
        <v>-</v>
      </c>
      <c r="L276" s="474"/>
      <c r="M276" s="475"/>
      <c r="N276" s="475"/>
      <c r="O276" s="492"/>
      <c r="P276" s="150">
        <v>15</v>
      </c>
      <c r="Q276" s="170" t="str">
        <f t="shared" si="68"/>
        <v>-</v>
      </c>
      <c r="R276" s="177">
        <v>8</v>
      </c>
      <c r="S276" s="429"/>
      <c r="T276" s="424"/>
      <c r="U276" s="425"/>
      <c r="V276" s="425"/>
      <c r="W276" s="426"/>
      <c r="X276" s="149"/>
      <c r="Y276" s="216">
        <f>COUNTIF(D275:S277,"○")</f>
        <v>2</v>
      </c>
      <c r="Z276" s="212">
        <f>COUNTIF(D275:S277,"×")</f>
        <v>1</v>
      </c>
      <c r="AA276" s="215">
        <f>(IF((D275&gt;F275),1,0))+(IF((D276&gt;F276),1,0))+(IF((D277&gt;F277),1,0))+(IF((H275&gt;J275),1,0))+(IF((H276&gt;J276),1,0))+(IF((H277&gt;J277),1,0))+(IF((L275&gt;N275),1,0))+(IF((L276&gt;N276),1,0))+(IF((L277&gt;N277),1,0))+(IF((P275&gt;R275),1,0))+(IF((P276&gt;R276),1,0))+(IF((P277&gt;R277),1,0))</f>
        <v>4</v>
      </c>
      <c r="AB276" s="214">
        <f>(IF((D275&lt;F275),1,0))+(IF((D276&lt;F276),1,0))+(IF((D277&lt;F277),1,0))+(IF((H275&lt;J275),1,0))+(IF((H276&lt;J276),1,0))+(IF((H277&lt;J277),1,0))+(IF((L275&lt;N275),1,0))+(IF((L276&lt;N276),1,0))+(IF((L277&lt;N277),1,0))+(IF((P275&lt;R275),1,0))+(IF((P276&lt;R276),1,0))+(IF((P277&lt;R277),1,0))</f>
        <v>2</v>
      </c>
      <c r="AC276" s="213">
        <f>AA276-AB276</f>
        <v>2</v>
      </c>
      <c r="AD276" s="212">
        <f>SUM(D275:D277,H275:H277,L275:L277,P275:P277)</f>
        <v>82</v>
      </c>
      <c r="AE276" s="212">
        <f>SUM(F275:F277,J275:J277,N275:N277,R275:R277)</f>
        <v>65</v>
      </c>
      <c r="AF276" s="211">
        <f>AD276-AE276</f>
        <v>17</v>
      </c>
      <c r="AG276" s="427">
        <f>(Y276-Z276)*1000+(AC276)*100+AF276</f>
        <v>1217</v>
      </c>
      <c r="AH276" s="428"/>
      <c r="AJ276" s="250" t="s">
        <v>97</v>
      </c>
      <c r="AK276" s="236" t="s">
        <v>365</v>
      </c>
      <c r="AL276" s="172">
        <f>IF(AV270="","",AV270)</f>
        <v>15</v>
      </c>
      <c r="AM276" s="170" t="str">
        <f t="shared" si="72"/>
        <v>-</v>
      </c>
      <c r="AN276" s="169">
        <f>IF(AT270="","",AT270)</f>
        <v>4</v>
      </c>
      <c r="AO276" s="432" t="str">
        <f>IF(AQ273="","",AQ273)</f>
        <v/>
      </c>
      <c r="AP276" s="171">
        <f>IF(AV273="","",AV273)</f>
        <v>15</v>
      </c>
      <c r="AQ276" s="170" t="str">
        <f t="shared" si="74"/>
        <v>-</v>
      </c>
      <c r="AR276" s="169">
        <f>IF(AT273="","",AT273)</f>
        <v>11</v>
      </c>
      <c r="AS276" s="432" t="str">
        <f>IF(AU273="","",AU273)</f>
        <v>-</v>
      </c>
      <c r="AT276" s="474"/>
      <c r="AU276" s="475"/>
      <c r="AV276" s="475"/>
      <c r="AW276" s="492"/>
      <c r="AX276" s="150">
        <v>15</v>
      </c>
      <c r="AY276" s="170" t="str">
        <f t="shared" si="70"/>
        <v>-</v>
      </c>
      <c r="AZ276" s="177">
        <v>10</v>
      </c>
      <c r="BA276" s="429"/>
      <c r="BB276" s="424"/>
      <c r="BC276" s="425"/>
      <c r="BD276" s="425"/>
      <c r="BE276" s="426"/>
      <c r="BF276" s="149"/>
      <c r="BG276" s="216">
        <f>COUNTIF(AL275:BA277,"○")</f>
        <v>3</v>
      </c>
      <c r="BH276" s="212">
        <f>COUNTIF(AL275:BA277,"×")</f>
        <v>0</v>
      </c>
      <c r="BI276" s="215">
        <f>(IF((AL275&gt;AN275),1,0))+(IF((AL276&gt;AN276),1,0))+(IF((AL277&gt;AN277),1,0))+(IF((AP275&gt;AR275),1,0))+(IF((AP276&gt;AR276),1,0))+(IF((AP277&gt;AR277),1,0))+(IF((AT275&gt;AV275),1,0))+(IF((AT276&gt;AV276),1,0))+(IF((AT277&gt;AV277),1,0))+(IF((AX275&gt;AZ275),1,0))+(IF((AX276&gt;AZ276),1,0))+(IF((AX277&gt;AZ277),1,0))</f>
        <v>6</v>
      </c>
      <c r="BJ276" s="214">
        <f>(IF((AL275&lt;AN275),1,0))+(IF((AL276&lt;AN276),1,0))+(IF((AL277&lt;AN277),1,0))+(IF((AP275&lt;AR275),1,0))+(IF((AP276&lt;AR276),1,0))+(IF((AP277&lt;AR277),1,0))+(IF((AT275&lt;AV275),1,0))+(IF((AT276&lt;AV276),1,0))+(IF((AT277&lt;AV277),1,0))+(IF((AX275&lt;AZ275),1,0))+(IF((AX276&lt;AZ276),1,0))+(IF((AX277&lt;AZ277),1,0))</f>
        <v>1</v>
      </c>
      <c r="BK276" s="213">
        <f>BI276-BJ276</f>
        <v>5</v>
      </c>
      <c r="BL276" s="212">
        <f>SUM(AL275:AL277,AP275:AP277,AT275:AT277,AX275:AX277)</f>
        <v>99</v>
      </c>
      <c r="BM276" s="212">
        <f>SUM(AN275:AN277,AR275:AR277,AV275:AV277,AZ275:AZ277)</f>
        <v>60</v>
      </c>
      <c r="BN276" s="211">
        <f>BL276-BM276</f>
        <v>39</v>
      </c>
      <c r="BO276" s="427">
        <f>(BG276-BH276)*1000+(BK276)*100+BN276</f>
        <v>3539</v>
      </c>
      <c r="BP276" s="428"/>
    </row>
    <row r="277" spans="2:68" ht="13.05" customHeight="1" x14ac:dyDescent="0.15">
      <c r="B277" s="248"/>
      <c r="C277" s="268" t="s">
        <v>99</v>
      </c>
      <c r="D277" s="187" t="str">
        <f>IF(N271="","",N271)</f>
        <v/>
      </c>
      <c r="E277" s="185" t="str">
        <f t="shared" si="71"/>
        <v/>
      </c>
      <c r="F277" s="186" t="str">
        <f>IF(L271="","",L271)</f>
        <v/>
      </c>
      <c r="G277" s="500" t="str">
        <f>IF(I274="","",I274)</f>
        <v/>
      </c>
      <c r="H277" s="219" t="str">
        <f>IF(N274="","",N274)</f>
        <v/>
      </c>
      <c r="I277" s="170" t="str">
        <f t="shared" si="73"/>
        <v/>
      </c>
      <c r="J277" s="186" t="str">
        <f>IF(L274="","",L274)</f>
        <v/>
      </c>
      <c r="K277" s="500" t="str">
        <f>IF(M274="","",M274)</f>
        <v/>
      </c>
      <c r="L277" s="493"/>
      <c r="M277" s="494"/>
      <c r="N277" s="494"/>
      <c r="O277" s="495"/>
      <c r="P277" s="153"/>
      <c r="Q277" s="170" t="str">
        <f t="shared" si="68"/>
        <v/>
      </c>
      <c r="R277" s="184"/>
      <c r="S277" s="430"/>
      <c r="T277" s="97">
        <f>Y276</f>
        <v>2</v>
      </c>
      <c r="U277" s="98" t="s">
        <v>2</v>
      </c>
      <c r="V277" s="98">
        <f>Z276</f>
        <v>1</v>
      </c>
      <c r="W277" s="99" t="s">
        <v>1</v>
      </c>
      <c r="X277" s="149"/>
      <c r="Y277" s="216"/>
      <c r="Z277" s="212"/>
      <c r="AA277" s="216"/>
      <c r="AB277" s="212"/>
      <c r="AC277" s="211"/>
      <c r="AD277" s="212"/>
      <c r="AE277" s="212"/>
      <c r="AF277" s="211"/>
      <c r="AG277" s="151"/>
      <c r="AH277" s="217"/>
      <c r="AJ277" s="248"/>
      <c r="AK277" s="268" t="s">
        <v>99</v>
      </c>
      <c r="AL277" s="187" t="str">
        <f>IF(AV271="","",AV271)</f>
        <v/>
      </c>
      <c r="AM277" s="185" t="str">
        <f t="shared" si="72"/>
        <v/>
      </c>
      <c r="AN277" s="186" t="str">
        <f>IF(AT271="","",AT271)</f>
        <v/>
      </c>
      <c r="AO277" s="500" t="str">
        <f>IF(AQ274="","",AQ274)</f>
        <v/>
      </c>
      <c r="AP277" s="219">
        <f>IF(AV274="","",AV274)</f>
        <v>15</v>
      </c>
      <c r="AQ277" s="170" t="str">
        <f t="shared" si="74"/>
        <v>-</v>
      </c>
      <c r="AR277" s="186">
        <f>IF(AT274="","",AT274)</f>
        <v>4</v>
      </c>
      <c r="AS277" s="500" t="str">
        <f>IF(AU274="","",AU274)</f>
        <v>-</v>
      </c>
      <c r="AT277" s="493"/>
      <c r="AU277" s="494"/>
      <c r="AV277" s="494"/>
      <c r="AW277" s="495"/>
      <c r="AX277" s="153"/>
      <c r="AY277" s="170" t="str">
        <f t="shared" si="70"/>
        <v/>
      </c>
      <c r="AZ277" s="184"/>
      <c r="BA277" s="430"/>
      <c r="BB277" s="97">
        <f>BG276</f>
        <v>3</v>
      </c>
      <c r="BC277" s="98" t="s">
        <v>2</v>
      </c>
      <c r="BD277" s="98">
        <f>BH276</f>
        <v>0</v>
      </c>
      <c r="BE277" s="99" t="s">
        <v>1</v>
      </c>
      <c r="BF277" s="149"/>
      <c r="BG277" s="216"/>
      <c r="BH277" s="212"/>
      <c r="BI277" s="216"/>
      <c r="BJ277" s="212"/>
      <c r="BK277" s="211"/>
      <c r="BL277" s="212"/>
      <c r="BM277" s="212"/>
      <c r="BN277" s="211"/>
      <c r="BO277" s="151"/>
      <c r="BP277" s="217"/>
    </row>
    <row r="278" spans="2:68" ht="13.05" customHeight="1" x14ac:dyDescent="0.15">
      <c r="B278" s="251" t="s">
        <v>342</v>
      </c>
      <c r="C278" s="269" t="s">
        <v>131</v>
      </c>
      <c r="D278" s="172">
        <f>IF(R269="","",R269)</f>
        <v>5</v>
      </c>
      <c r="E278" s="170" t="str">
        <f t="shared" si="71"/>
        <v>-</v>
      </c>
      <c r="F278" s="169">
        <f>IF(P269="","",P269)</f>
        <v>15</v>
      </c>
      <c r="G278" s="431" t="str">
        <f>IF(S269="","",IF(S269="○","×",IF(S269="×","○")))</f>
        <v>×</v>
      </c>
      <c r="H278" s="171">
        <f>IF(R272="","",R272)</f>
        <v>13</v>
      </c>
      <c r="I278" s="174" t="str">
        <f t="shared" si="73"/>
        <v>-</v>
      </c>
      <c r="J278" s="169">
        <f>IF(P272="","",P272)</f>
        <v>15</v>
      </c>
      <c r="K278" s="431" t="str">
        <f>IF(S272="","",IF(S272="○","×",IF(S272="×","○")))</f>
        <v>×</v>
      </c>
      <c r="L278" s="175">
        <f>IF(R275="","",R275)</f>
        <v>5</v>
      </c>
      <c r="M278" s="170" t="str">
        <f>IF(L278="","","-")</f>
        <v>-</v>
      </c>
      <c r="N278" s="173">
        <f>IF(P275="","",P275)</f>
        <v>15</v>
      </c>
      <c r="O278" s="431" t="str">
        <f>IF(S275="","",IF(S275="○","×",IF(S275="×","○")))</f>
        <v>×</v>
      </c>
      <c r="P278" s="471"/>
      <c r="Q278" s="472"/>
      <c r="R278" s="472"/>
      <c r="S278" s="473"/>
      <c r="T278" s="421">
        <f>RANK(AG279,AG270:AG279)</f>
        <v>4</v>
      </c>
      <c r="U278" s="422"/>
      <c r="V278" s="422"/>
      <c r="W278" s="423"/>
      <c r="X278" s="149"/>
      <c r="Y278" s="195"/>
      <c r="Z278" s="194"/>
      <c r="AA278" s="195"/>
      <c r="AB278" s="194"/>
      <c r="AC278" s="218"/>
      <c r="AD278" s="194"/>
      <c r="AE278" s="194"/>
      <c r="AF278" s="218"/>
      <c r="AG278" s="151"/>
      <c r="AH278" s="217"/>
      <c r="AJ278" s="251" t="s">
        <v>277</v>
      </c>
      <c r="AK278" s="269" t="s">
        <v>360</v>
      </c>
      <c r="AL278" s="172">
        <f>IF(AZ269="","",AZ269)</f>
        <v>15</v>
      </c>
      <c r="AM278" s="170" t="str">
        <f t="shared" si="72"/>
        <v>-</v>
      </c>
      <c r="AN278" s="169">
        <f>IF(AX269="","",AX269)</f>
        <v>12</v>
      </c>
      <c r="AO278" s="431" t="str">
        <f>IF(BA269="","",IF(BA269="○","×",IF(BA269="×","○")))</f>
        <v>○</v>
      </c>
      <c r="AP278" s="171">
        <f>IF(AZ272="","",AZ272)</f>
        <v>10</v>
      </c>
      <c r="AQ278" s="174" t="str">
        <f t="shared" si="74"/>
        <v>-</v>
      </c>
      <c r="AR278" s="169">
        <f>IF(AX272="","",AX272)</f>
        <v>15</v>
      </c>
      <c r="AS278" s="431" t="str">
        <f>IF(BA272="","",IF(BA272="○","×",IF(BA272="×","○")))</f>
        <v>×</v>
      </c>
      <c r="AT278" s="175">
        <f>IF(AZ275="","",AZ275)</f>
        <v>5</v>
      </c>
      <c r="AU278" s="170" t="str">
        <f>IF(AT278="","","-")</f>
        <v>-</v>
      </c>
      <c r="AV278" s="173">
        <f>IF(AX275="","",AX275)</f>
        <v>15</v>
      </c>
      <c r="AW278" s="431" t="str">
        <f>IF(BA275="","",IF(BA275="○","×",IF(BA275="×","○")))</f>
        <v>×</v>
      </c>
      <c r="AX278" s="471"/>
      <c r="AY278" s="472"/>
      <c r="AZ278" s="472"/>
      <c r="BA278" s="473"/>
      <c r="BB278" s="421">
        <f>RANK(BO279,BO270:BO279)</f>
        <v>3</v>
      </c>
      <c r="BC278" s="422"/>
      <c r="BD278" s="422"/>
      <c r="BE278" s="423"/>
      <c r="BF278" s="149"/>
      <c r="BG278" s="195"/>
      <c r="BH278" s="194"/>
      <c r="BI278" s="195"/>
      <c r="BJ278" s="194"/>
      <c r="BK278" s="218"/>
      <c r="BL278" s="194"/>
      <c r="BM278" s="194"/>
      <c r="BN278" s="218"/>
      <c r="BO278" s="151"/>
      <c r="BP278" s="217"/>
    </row>
    <row r="279" spans="2:68" ht="13.05" customHeight="1" x14ac:dyDescent="0.15">
      <c r="B279" s="250" t="s">
        <v>134</v>
      </c>
      <c r="C279" s="236" t="s">
        <v>114</v>
      </c>
      <c r="D279" s="172">
        <f>IF(R270="","",R270)</f>
        <v>7</v>
      </c>
      <c r="E279" s="170" t="str">
        <f t="shared" si="71"/>
        <v>-</v>
      </c>
      <c r="F279" s="169">
        <f>IF(P270="","",P270)</f>
        <v>15</v>
      </c>
      <c r="G279" s="432" t="str">
        <f>IF(I276="","",I276)</f>
        <v>-</v>
      </c>
      <c r="H279" s="171">
        <f>IF(R273="","",R273)</f>
        <v>8</v>
      </c>
      <c r="I279" s="170" t="str">
        <f t="shared" si="73"/>
        <v>-</v>
      </c>
      <c r="J279" s="169">
        <f>IF(P273="","",P273)</f>
        <v>15</v>
      </c>
      <c r="K279" s="432" t="str">
        <f>IF(M276="","",M276)</f>
        <v/>
      </c>
      <c r="L279" s="171">
        <f>IF(R276="","",R276)</f>
        <v>8</v>
      </c>
      <c r="M279" s="170" t="str">
        <f>IF(L279="","","-")</f>
        <v>-</v>
      </c>
      <c r="N279" s="169">
        <f>IF(P276="","",P276)</f>
        <v>15</v>
      </c>
      <c r="O279" s="432" t="str">
        <f>IF(Q276="","",Q276)</f>
        <v>-</v>
      </c>
      <c r="P279" s="474"/>
      <c r="Q279" s="475"/>
      <c r="R279" s="475"/>
      <c r="S279" s="476"/>
      <c r="T279" s="424"/>
      <c r="U279" s="425"/>
      <c r="V279" s="425"/>
      <c r="W279" s="426"/>
      <c r="X279" s="149"/>
      <c r="Y279" s="216">
        <f>COUNTIF(D278:S280,"○")</f>
        <v>0</v>
      </c>
      <c r="Z279" s="212">
        <f>COUNTIF(D278:S280,"×")</f>
        <v>3</v>
      </c>
      <c r="AA279" s="215">
        <f>(IF((D278&gt;F278),1,0))+(IF((D279&gt;F279),1,0))+(IF((D280&gt;F280),1,0))+(IF((H278&gt;J278),1,0))+(IF((H279&gt;J279),1,0))+(IF((H280&gt;J280),1,0))+(IF((L278&gt;N278),1,0))+(IF((L279&gt;N279),1,0))+(IF((L280&gt;N280),1,0))+(IF((P278&gt;R278),1,0))+(IF((P279&gt;R279),1,0))+(IF((P280&gt;R280),1,0))</f>
        <v>0</v>
      </c>
      <c r="AB279" s="214">
        <f>(IF((D278&lt;F278),1,0))+(IF((D279&lt;F279),1,0))+(IF((D280&lt;F280),1,0))+(IF((H278&lt;J278),1,0))+(IF((H279&lt;J279),1,0))+(IF((H280&lt;J280),1,0))+(IF((L278&lt;N278),1,0))+(IF((L279&lt;N279),1,0))+(IF((L280&lt;N280),1,0))+(IF((P278&lt;R278),1,0))+(IF((P279&lt;R279),1,0))+(IF((P280&lt;R280),1,0))</f>
        <v>6</v>
      </c>
      <c r="AC279" s="213">
        <f>AA279-AB279</f>
        <v>-6</v>
      </c>
      <c r="AD279" s="212">
        <f>SUM(D278:D280,H278:H280,L278:L280,P278:P280)</f>
        <v>46</v>
      </c>
      <c r="AE279" s="212">
        <f>SUM(F278:F280,J278:J280,N278:N280,R278:R280)</f>
        <v>90</v>
      </c>
      <c r="AF279" s="211">
        <f>AD279-AE279</f>
        <v>-44</v>
      </c>
      <c r="AG279" s="427">
        <f>(Y279-Z279)*1000+(AC279)*100+AF279</f>
        <v>-3644</v>
      </c>
      <c r="AH279" s="428"/>
      <c r="AJ279" s="250" t="s">
        <v>276</v>
      </c>
      <c r="AK279" s="236" t="s">
        <v>360</v>
      </c>
      <c r="AL279" s="172">
        <f>IF(AZ270="","",AZ270)</f>
        <v>15</v>
      </c>
      <c r="AM279" s="170" t="str">
        <f t="shared" si="72"/>
        <v>-</v>
      </c>
      <c r="AN279" s="169">
        <f>IF(AX270="","",AX270)</f>
        <v>10</v>
      </c>
      <c r="AO279" s="432" t="str">
        <f>IF(AQ276="","",AQ276)</f>
        <v>-</v>
      </c>
      <c r="AP279" s="171">
        <f>IF(AZ273="","",AZ273)</f>
        <v>15</v>
      </c>
      <c r="AQ279" s="170" t="str">
        <f t="shared" si="74"/>
        <v>-</v>
      </c>
      <c r="AR279" s="169">
        <f>IF(AX273="","",AX273)</f>
        <v>9</v>
      </c>
      <c r="AS279" s="432" t="str">
        <f>IF(AU276="","",AU276)</f>
        <v/>
      </c>
      <c r="AT279" s="171">
        <f>IF(AZ276="","",AZ276)</f>
        <v>10</v>
      </c>
      <c r="AU279" s="170" t="str">
        <f>IF(AT279="","","-")</f>
        <v>-</v>
      </c>
      <c r="AV279" s="169">
        <f>IF(AX276="","",AX276)</f>
        <v>15</v>
      </c>
      <c r="AW279" s="432" t="str">
        <f>IF(AY276="","",AY276)</f>
        <v>-</v>
      </c>
      <c r="AX279" s="474"/>
      <c r="AY279" s="475"/>
      <c r="AZ279" s="475"/>
      <c r="BA279" s="476"/>
      <c r="BB279" s="424"/>
      <c r="BC279" s="425"/>
      <c r="BD279" s="425"/>
      <c r="BE279" s="426"/>
      <c r="BF279" s="149"/>
      <c r="BG279" s="216">
        <f>COUNTIF(AL278:BA280,"○")</f>
        <v>1</v>
      </c>
      <c r="BH279" s="212">
        <f>COUNTIF(AL278:BA280,"×")</f>
        <v>2</v>
      </c>
      <c r="BI279" s="215">
        <f>(IF((AL278&gt;AN278),1,0))+(IF((AL279&gt;AN279),1,0))+(IF((AL280&gt;AN280),1,0))+(IF((AP278&gt;AR278),1,0))+(IF((AP279&gt;AR279),1,0))+(IF((AP280&gt;AR280),1,0))+(IF((AT278&gt;AV278),1,0))+(IF((AT279&gt;AV279),1,0))+(IF((AT280&gt;AV280),1,0))+(IF((AX278&gt;AZ278),1,0))+(IF((AX279&gt;AZ279),1,0))+(IF((AX280&gt;AZ280),1,0))</f>
        <v>3</v>
      </c>
      <c r="BJ279" s="214">
        <f>(IF((AL278&lt;AN278),1,0))+(IF((AL279&lt;AN279),1,0))+(IF((AL280&lt;AN280),1,0))+(IF((AP278&lt;AR278),1,0))+(IF((AP279&lt;AR279),1,0))+(IF((AP280&lt;AR280),1,0))+(IF((AT278&lt;AV278),1,0))+(IF((AT279&lt;AV279),1,0))+(IF((AT280&lt;AV280),1,0))+(IF((AX278&lt;AZ278),1,0))+(IF((AX279&lt;AZ279),1,0))+(IF((AX280&lt;AZ280),1,0))</f>
        <v>4</v>
      </c>
      <c r="BK279" s="213">
        <f>BI279-BJ279</f>
        <v>-1</v>
      </c>
      <c r="BL279" s="212">
        <f>SUM(AL278:AL280,AP278:AP280,AT278:AT280,AX278:AX280)</f>
        <v>79</v>
      </c>
      <c r="BM279" s="212">
        <f>SUM(AN278:AN280,AR278:AR280,AV278:AV280,AZ278:AZ280)</f>
        <v>91</v>
      </c>
      <c r="BN279" s="211">
        <f>BL279-BM279</f>
        <v>-12</v>
      </c>
      <c r="BO279" s="427">
        <f>(BG279-BH279)*1000+(BK279)*100+BN279</f>
        <v>-1112</v>
      </c>
      <c r="BP279" s="428"/>
    </row>
    <row r="280" spans="2:68" ht="13.05" customHeight="1" thickBot="1" x14ac:dyDescent="0.2">
      <c r="B280" s="253"/>
      <c r="C280" s="245" t="s">
        <v>341</v>
      </c>
      <c r="D280" s="162" t="str">
        <f>IF(R271="","",R271)</f>
        <v/>
      </c>
      <c r="E280" s="160" t="str">
        <f t="shared" si="71"/>
        <v/>
      </c>
      <c r="F280" s="159" t="str">
        <f>IF(P271="","",P271)</f>
        <v/>
      </c>
      <c r="G280" s="433" t="str">
        <f>IF(I277="","",I277)</f>
        <v/>
      </c>
      <c r="H280" s="161" t="str">
        <f>IF(R274="","",R274)</f>
        <v/>
      </c>
      <c r="I280" s="160" t="str">
        <f t="shared" si="73"/>
        <v/>
      </c>
      <c r="J280" s="159" t="str">
        <f>IF(P274="","",P274)</f>
        <v/>
      </c>
      <c r="K280" s="433" t="str">
        <f>IF(M277="","",M277)</f>
        <v/>
      </c>
      <c r="L280" s="161" t="str">
        <f>IF(R277="","",R277)</f>
        <v/>
      </c>
      <c r="M280" s="160" t="str">
        <f>IF(L280="","","-")</f>
        <v/>
      </c>
      <c r="N280" s="159" t="str">
        <f>IF(P277="","",P277)</f>
        <v/>
      </c>
      <c r="O280" s="433" t="str">
        <f>IF(Q277="","",Q277)</f>
        <v/>
      </c>
      <c r="P280" s="477"/>
      <c r="Q280" s="478"/>
      <c r="R280" s="478"/>
      <c r="S280" s="479"/>
      <c r="T280" s="100">
        <f>Y279</f>
        <v>0</v>
      </c>
      <c r="U280" s="101" t="s">
        <v>2</v>
      </c>
      <c r="V280" s="101">
        <f>Z279</f>
        <v>3</v>
      </c>
      <c r="W280" s="102" t="s">
        <v>1</v>
      </c>
      <c r="X280" s="149"/>
      <c r="Y280" s="210"/>
      <c r="Z280" s="209"/>
      <c r="AA280" s="210"/>
      <c r="AB280" s="209"/>
      <c r="AC280" s="208"/>
      <c r="AD280" s="209"/>
      <c r="AE280" s="209"/>
      <c r="AF280" s="208"/>
      <c r="AG280" s="196"/>
      <c r="AH280" s="207"/>
      <c r="AJ280" s="253"/>
      <c r="AK280" s="245" t="s">
        <v>199</v>
      </c>
      <c r="AL280" s="162" t="str">
        <f>IF(AZ271="","",AZ271)</f>
        <v/>
      </c>
      <c r="AM280" s="160" t="str">
        <f t="shared" si="72"/>
        <v/>
      </c>
      <c r="AN280" s="159" t="str">
        <f>IF(AX271="","",AX271)</f>
        <v/>
      </c>
      <c r="AO280" s="433" t="str">
        <f>IF(AQ277="","",AQ277)</f>
        <v>-</v>
      </c>
      <c r="AP280" s="161">
        <f>IF(AZ274="","",AZ274)</f>
        <v>9</v>
      </c>
      <c r="AQ280" s="160" t="str">
        <f t="shared" si="74"/>
        <v>-</v>
      </c>
      <c r="AR280" s="159">
        <f>IF(AX274="","",AX274)</f>
        <v>15</v>
      </c>
      <c r="AS280" s="433" t="str">
        <f>IF(AU277="","",AU277)</f>
        <v/>
      </c>
      <c r="AT280" s="161" t="str">
        <f>IF(AZ277="","",AZ277)</f>
        <v/>
      </c>
      <c r="AU280" s="160" t="str">
        <f>IF(AT280="","","-")</f>
        <v/>
      </c>
      <c r="AV280" s="159" t="str">
        <f>IF(AX277="","",AX277)</f>
        <v/>
      </c>
      <c r="AW280" s="433" t="str">
        <f>IF(AY277="","",AY277)</f>
        <v/>
      </c>
      <c r="AX280" s="477"/>
      <c r="AY280" s="478"/>
      <c r="AZ280" s="478"/>
      <c r="BA280" s="479"/>
      <c r="BB280" s="100">
        <f>BG279</f>
        <v>1</v>
      </c>
      <c r="BC280" s="101" t="s">
        <v>2</v>
      </c>
      <c r="BD280" s="101">
        <f>BH279</f>
        <v>2</v>
      </c>
      <c r="BE280" s="102" t="s">
        <v>1</v>
      </c>
      <c r="BF280" s="149"/>
      <c r="BG280" s="210"/>
      <c r="BH280" s="209"/>
      <c r="BI280" s="210"/>
      <c r="BJ280" s="209"/>
      <c r="BK280" s="208"/>
      <c r="BL280" s="209"/>
      <c r="BM280" s="209"/>
      <c r="BN280" s="208"/>
      <c r="BO280" s="196"/>
      <c r="BP280" s="207"/>
    </row>
    <row r="281" spans="2:68" ht="13.05" customHeight="1" thickBot="1" x14ac:dyDescent="0.25">
      <c r="B281" s="14"/>
      <c r="C281" s="41"/>
      <c r="D281" s="222"/>
      <c r="E281" s="221"/>
      <c r="F281" s="222"/>
      <c r="G281" s="222"/>
      <c r="H281" s="223"/>
      <c r="I281" s="224"/>
      <c r="J281" s="223"/>
      <c r="K281" s="223"/>
      <c r="L281" s="223"/>
      <c r="M281" s="224"/>
      <c r="N281" s="223"/>
      <c r="O281" s="223"/>
      <c r="P281" s="223"/>
      <c r="Q281" s="223"/>
      <c r="R281" s="223"/>
      <c r="S281" s="223"/>
      <c r="T281" s="42"/>
      <c r="U281" s="42"/>
      <c r="V281" s="42"/>
      <c r="W281" s="42"/>
      <c r="AJ281" s="14"/>
      <c r="AK281" s="41"/>
      <c r="AL281" s="222"/>
      <c r="AM281" s="221"/>
      <c r="AN281" s="222"/>
      <c r="AO281" s="222"/>
      <c r="AP281" s="223"/>
      <c r="AQ281" s="224"/>
      <c r="AR281" s="223"/>
      <c r="AS281" s="223"/>
      <c r="AT281" s="223"/>
      <c r="AU281" s="224"/>
      <c r="AV281" s="223"/>
      <c r="AW281" s="223"/>
      <c r="AX281" s="223"/>
      <c r="AY281" s="223"/>
      <c r="AZ281" s="223"/>
      <c r="BA281" s="223"/>
      <c r="BB281" s="42"/>
      <c r="BC281" s="42"/>
      <c r="BD281" s="42"/>
      <c r="BE281" s="42"/>
    </row>
    <row r="282" spans="2:68" ht="13.05" customHeight="1" x14ac:dyDescent="0.15">
      <c r="B282" s="537" t="s">
        <v>48</v>
      </c>
      <c r="C282" s="538"/>
      <c r="D282" s="525" t="str">
        <f>B284</f>
        <v>村上貴大</v>
      </c>
      <c r="E282" s="526"/>
      <c r="F282" s="526"/>
      <c r="G282" s="527"/>
      <c r="H282" s="528" t="str">
        <f>B287</f>
        <v>橘　崇</v>
      </c>
      <c r="I282" s="526"/>
      <c r="J282" s="526"/>
      <c r="K282" s="527"/>
      <c r="L282" s="528" t="str">
        <f>B290</f>
        <v>小野祐一</v>
      </c>
      <c r="M282" s="526"/>
      <c r="N282" s="526"/>
      <c r="O282" s="527"/>
      <c r="P282" s="528" t="str">
        <f>B293</f>
        <v>渡辺英徳</v>
      </c>
      <c r="Q282" s="526"/>
      <c r="R282" s="526"/>
      <c r="S282" s="541"/>
      <c r="T282" s="446" t="s">
        <v>4</v>
      </c>
      <c r="U282" s="447"/>
      <c r="V282" s="447"/>
      <c r="W282" s="448"/>
      <c r="X282" s="149"/>
      <c r="Y282" s="449" t="s">
        <v>21</v>
      </c>
      <c r="Z282" s="450"/>
      <c r="AA282" s="449" t="s">
        <v>20</v>
      </c>
      <c r="AB282" s="451"/>
      <c r="AC282" s="450"/>
      <c r="AD282" s="452" t="s">
        <v>19</v>
      </c>
      <c r="AE282" s="453"/>
      <c r="AF282" s="454"/>
      <c r="AG282" s="149"/>
      <c r="AH282" s="149"/>
      <c r="AI282" s="63"/>
      <c r="AJ282" s="537" t="s">
        <v>56</v>
      </c>
      <c r="AK282" s="585"/>
      <c r="AL282" s="525" t="str">
        <f>AJ284</f>
        <v>森実将斗</v>
      </c>
      <c r="AM282" s="526"/>
      <c r="AN282" s="526"/>
      <c r="AO282" s="527"/>
      <c r="AP282" s="528" t="str">
        <f>AJ287</f>
        <v>井上淳平</v>
      </c>
      <c r="AQ282" s="526"/>
      <c r="AR282" s="526"/>
      <c r="AS282" s="527"/>
      <c r="AT282" s="528" t="str">
        <f>AJ290</f>
        <v>佐々木定己</v>
      </c>
      <c r="AU282" s="526"/>
      <c r="AV282" s="526"/>
      <c r="AW282" s="527"/>
      <c r="AX282" s="528" t="str">
        <f>AJ293</f>
        <v>澤田和輝</v>
      </c>
      <c r="AY282" s="526"/>
      <c r="AZ282" s="526"/>
      <c r="BA282" s="541"/>
      <c r="BB282" s="446" t="s">
        <v>4</v>
      </c>
      <c r="BC282" s="447"/>
      <c r="BD282" s="447"/>
      <c r="BE282" s="448"/>
      <c r="BF282" s="149"/>
      <c r="BG282" s="449" t="s">
        <v>21</v>
      </c>
      <c r="BH282" s="450"/>
      <c r="BI282" s="449" t="s">
        <v>20</v>
      </c>
      <c r="BJ282" s="451"/>
      <c r="BK282" s="450"/>
      <c r="BL282" s="452" t="s">
        <v>19</v>
      </c>
      <c r="BM282" s="453"/>
      <c r="BN282" s="454"/>
      <c r="BO282" s="149"/>
      <c r="BP282" s="149"/>
    </row>
    <row r="283" spans="2:68" ht="13.05" customHeight="1" thickBot="1" x14ac:dyDescent="0.2">
      <c r="B283" s="580"/>
      <c r="C283" s="581"/>
      <c r="D283" s="506" t="str">
        <f>B285</f>
        <v>越智摩奈美</v>
      </c>
      <c r="E283" s="507"/>
      <c r="F283" s="507"/>
      <c r="G283" s="508"/>
      <c r="H283" s="509" t="str">
        <f>B288</f>
        <v>吉田美穂</v>
      </c>
      <c r="I283" s="507"/>
      <c r="J283" s="507"/>
      <c r="K283" s="508"/>
      <c r="L283" s="509" t="str">
        <f>B291</f>
        <v>横田優子</v>
      </c>
      <c r="M283" s="507"/>
      <c r="N283" s="507"/>
      <c r="O283" s="508"/>
      <c r="P283" s="509" t="str">
        <f>B294</f>
        <v>村上礼子</v>
      </c>
      <c r="Q283" s="507"/>
      <c r="R283" s="507"/>
      <c r="S283" s="536"/>
      <c r="T283" s="434" t="s">
        <v>3</v>
      </c>
      <c r="U283" s="435"/>
      <c r="V283" s="435"/>
      <c r="W283" s="436"/>
      <c r="X283" s="149"/>
      <c r="Y283" s="193" t="s">
        <v>18</v>
      </c>
      <c r="Z283" s="192" t="s">
        <v>1</v>
      </c>
      <c r="AA283" s="193" t="s">
        <v>22</v>
      </c>
      <c r="AB283" s="192" t="s">
        <v>17</v>
      </c>
      <c r="AC283" s="191" t="s">
        <v>16</v>
      </c>
      <c r="AD283" s="192" t="s">
        <v>22</v>
      </c>
      <c r="AE283" s="192" t="s">
        <v>17</v>
      </c>
      <c r="AF283" s="191" t="s">
        <v>16</v>
      </c>
      <c r="AG283" s="149"/>
      <c r="AH283" s="149"/>
      <c r="AI283" s="63"/>
      <c r="AJ283" s="580"/>
      <c r="AK283" s="586"/>
      <c r="AL283" s="506" t="str">
        <f>AJ285</f>
        <v>近藤春音</v>
      </c>
      <c r="AM283" s="507"/>
      <c r="AN283" s="507"/>
      <c r="AO283" s="508"/>
      <c r="AP283" s="509" t="str">
        <f>AJ288</f>
        <v>寺川幸子</v>
      </c>
      <c r="AQ283" s="507"/>
      <c r="AR283" s="507"/>
      <c r="AS283" s="508"/>
      <c r="AT283" s="509" t="str">
        <f>AJ291</f>
        <v>荻田アツ子</v>
      </c>
      <c r="AU283" s="507"/>
      <c r="AV283" s="507"/>
      <c r="AW283" s="508"/>
      <c r="AX283" s="509" t="str">
        <f>AJ294</f>
        <v>三野真奈</v>
      </c>
      <c r="AY283" s="507"/>
      <c r="AZ283" s="507"/>
      <c r="BA283" s="536"/>
      <c r="BB283" s="434" t="s">
        <v>3</v>
      </c>
      <c r="BC283" s="435"/>
      <c r="BD283" s="435"/>
      <c r="BE283" s="436"/>
      <c r="BF283" s="149"/>
      <c r="BG283" s="193" t="s">
        <v>18</v>
      </c>
      <c r="BH283" s="192" t="s">
        <v>1</v>
      </c>
      <c r="BI283" s="193" t="s">
        <v>22</v>
      </c>
      <c r="BJ283" s="192" t="s">
        <v>17</v>
      </c>
      <c r="BK283" s="191" t="s">
        <v>16</v>
      </c>
      <c r="BL283" s="192" t="s">
        <v>22</v>
      </c>
      <c r="BM283" s="192" t="s">
        <v>17</v>
      </c>
      <c r="BN283" s="191" t="s">
        <v>16</v>
      </c>
      <c r="BO283" s="149"/>
      <c r="BP283" s="149"/>
    </row>
    <row r="284" spans="2:68" ht="13.05" customHeight="1" x14ac:dyDescent="0.15">
      <c r="B284" s="246" t="s">
        <v>275</v>
      </c>
      <c r="C284" s="236" t="s">
        <v>361</v>
      </c>
      <c r="D284" s="501"/>
      <c r="E284" s="502"/>
      <c r="F284" s="502"/>
      <c r="G284" s="503"/>
      <c r="H284" s="278">
        <v>9</v>
      </c>
      <c r="I284" s="170" t="str">
        <f>IF(H284="","","-")</f>
        <v>-</v>
      </c>
      <c r="J284" s="177">
        <v>15</v>
      </c>
      <c r="K284" s="437" t="str">
        <f>IF(H284&lt;&gt;"",IF(H284&gt;J284,IF(H285&gt;J285,"○",IF(H286&gt;J286,"○","×")),IF(H285&gt;J285,IF(H286&gt;J286,"○","×"),"×")),"")</f>
        <v>×</v>
      </c>
      <c r="L284" s="150">
        <v>13</v>
      </c>
      <c r="M284" s="190" t="str">
        <f t="shared" ref="M284:M289" si="75">IF(L284="","","-")</f>
        <v>-</v>
      </c>
      <c r="N284" s="189">
        <v>15</v>
      </c>
      <c r="O284" s="437" t="str">
        <f>IF(L284&lt;&gt;"",IF(L284&gt;N284,IF(L285&gt;N285,"○",IF(L286&gt;N286,"○","×")),IF(L285&gt;N285,IF(L286&gt;N286,"○","×"),"×")),"")</f>
        <v>×</v>
      </c>
      <c r="P284" s="220">
        <v>13</v>
      </c>
      <c r="Q284" s="190" t="str">
        <f t="shared" ref="Q284:Q292" si="76">IF(P284="","","-")</f>
        <v>-</v>
      </c>
      <c r="R284" s="177">
        <v>15</v>
      </c>
      <c r="S284" s="440" t="str">
        <f>IF(P284&lt;&gt;"",IF(P284&gt;R284,IF(P285&gt;R285,"○",IF(P286&gt;R286,"○","×")),IF(P285&gt;R285,IF(P286&gt;R286,"○","×"),"×")),"")</f>
        <v>○</v>
      </c>
      <c r="T284" s="582">
        <f>RANK(AG285,AG285:AG294)</f>
        <v>3</v>
      </c>
      <c r="U284" s="583"/>
      <c r="V284" s="583"/>
      <c r="W284" s="584"/>
      <c r="X284" s="149"/>
      <c r="Y284" s="216"/>
      <c r="Z284" s="212"/>
      <c r="AA284" s="195"/>
      <c r="AB284" s="194"/>
      <c r="AC284" s="218"/>
      <c r="AD284" s="212"/>
      <c r="AE284" s="212"/>
      <c r="AF284" s="211"/>
      <c r="AG284" s="149"/>
      <c r="AH284" s="149"/>
      <c r="AI284" s="60"/>
      <c r="AJ284" s="246" t="s">
        <v>94</v>
      </c>
      <c r="AK284" s="236" t="s">
        <v>93</v>
      </c>
      <c r="AL284" s="501"/>
      <c r="AM284" s="502"/>
      <c r="AN284" s="502"/>
      <c r="AO284" s="503"/>
      <c r="AP284" s="278">
        <v>10</v>
      </c>
      <c r="AQ284" s="170" t="str">
        <f>IF(AP284="","","-")</f>
        <v>-</v>
      </c>
      <c r="AR284" s="177">
        <v>15</v>
      </c>
      <c r="AS284" s="437" t="str">
        <f>IF(AP284&lt;&gt;"",IF(AP284&gt;AR284,IF(AP285&gt;AR285,"○",IF(AP286&gt;AR286,"○","×")),IF(AP285&gt;AR285,IF(AP286&gt;AR286,"○","×"),"×")),"")</f>
        <v>×</v>
      </c>
      <c r="AT284" s="150">
        <v>14</v>
      </c>
      <c r="AU284" s="190" t="str">
        <f t="shared" ref="AU284:AU289" si="77">IF(AT284="","","-")</f>
        <v>-</v>
      </c>
      <c r="AV284" s="189">
        <v>15</v>
      </c>
      <c r="AW284" s="437" t="str">
        <f>IF(AT284&lt;&gt;"",IF(AT284&gt;AV284,IF(AT285&gt;AV285,"○",IF(AT286&gt;AV286,"○","×")),IF(AT285&gt;AV285,IF(AT286&gt;AV286,"○","×"),"×")),"")</f>
        <v>×</v>
      </c>
      <c r="AX284" s="220">
        <v>7</v>
      </c>
      <c r="AY284" s="190" t="str">
        <f t="shared" ref="AY284:AY292" si="78">IF(AX284="","","-")</f>
        <v>-</v>
      </c>
      <c r="AZ284" s="177">
        <v>15</v>
      </c>
      <c r="BA284" s="440" t="str">
        <f>IF(AX284&lt;&gt;"",IF(AX284&gt;AZ284,IF(AX285&gt;AZ285,"○",IF(AX286&gt;AZ286,"○","×")),IF(AX285&gt;AZ285,IF(AX286&gt;AZ286,"○","×"),"×")),"")</f>
        <v>×</v>
      </c>
      <c r="BB284" s="441">
        <f>RANK(BO285,BO285:BO294)</f>
        <v>4</v>
      </c>
      <c r="BC284" s="442"/>
      <c r="BD284" s="442"/>
      <c r="BE284" s="443"/>
      <c r="BF284" s="149"/>
      <c r="BG284" s="216"/>
      <c r="BH284" s="212"/>
      <c r="BI284" s="195"/>
      <c r="BJ284" s="194"/>
      <c r="BK284" s="218"/>
      <c r="BL284" s="212"/>
      <c r="BM284" s="212"/>
      <c r="BN284" s="211"/>
      <c r="BO284" s="149"/>
      <c r="BP284" s="149"/>
    </row>
    <row r="285" spans="2:68" ht="13.05" customHeight="1" x14ac:dyDescent="0.15">
      <c r="B285" s="246" t="s">
        <v>274</v>
      </c>
      <c r="C285" s="236" t="s">
        <v>361</v>
      </c>
      <c r="D285" s="504"/>
      <c r="E285" s="475"/>
      <c r="F285" s="475"/>
      <c r="G285" s="492"/>
      <c r="H285" s="278">
        <v>15</v>
      </c>
      <c r="I285" s="170" t="str">
        <f>IF(H285="","","-")</f>
        <v>-</v>
      </c>
      <c r="J285" s="188">
        <v>14</v>
      </c>
      <c r="K285" s="438"/>
      <c r="L285" s="150">
        <v>11</v>
      </c>
      <c r="M285" s="170" t="str">
        <f t="shared" si="75"/>
        <v>-</v>
      </c>
      <c r="N285" s="177">
        <v>15</v>
      </c>
      <c r="O285" s="438"/>
      <c r="P285" s="150">
        <v>15</v>
      </c>
      <c r="Q285" s="170" t="str">
        <f t="shared" si="76"/>
        <v>-</v>
      </c>
      <c r="R285" s="177">
        <v>3</v>
      </c>
      <c r="S285" s="429"/>
      <c r="T285" s="468"/>
      <c r="U285" s="469"/>
      <c r="V285" s="469"/>
      <c r="W285" s="470"/>
      <c r="X285" s="149"/>
      <c r="Y285" s="216">
        <f>COUNTIF(D284:S286,"○")</f>
        <v>1</v>
      </c>
      <c r="Z285" s="212">
        <f>COUNTIF(D284:S286,"×")</f>
        <v>2</v>
      </c>
      <c r="AA285" s="215">
        <f>(IF((D284&gt;F284),1,0))+(IF((D285&gt;F285),1,0))+(IF((D286&gt;F286),1,0))+(IF((H284&gt;J284),1,0))+(IF((H285&gt;J285),1,0))+(IF((H286&gt;J286),1,0))+(IF((L284&gt;N284),1,0))+(IF((L285&gt;N285),1,0))+(IF((L286&gt;N286),1,0))+(IF((P284&gt;R284),1,0))+(IF((P285&gt;R285),1,0))+(IF((P286&gt;R286),1,0))</f>
        <v>3</v>
      </c>
      <c r="AB285" s="214">
        <f>(IF((D284&lt;F284),1,0))+(IF((D285&lt;F285),1,0))+(IF((D286&lt;F286),1,0))+(IF((H284&lt;J284),1,0))+(IF((H285&lt;J285),1,0))+(IF((H286&lt;J286),1,0))+(IF((L284&lt;N284),1,0))+(IF((L285&lt;N285),1,0))+(IF((L286&lt;N286),1,0))+(IF((P284&lt;R284),1,0))+(IF((P285&lt;R285),1,0))+(IF((P286&lt;R286),1,0))</f>
        <v>5</v>
      </c>
      <c r="AC285" s="213">
        <f>AA285-AB285</f>
        <v>-2</v>
      </c>
      <c r="AD285" s="212">
        <f>SUM(D284:D286,H284:H286,L284:L286,P284:P286)</f>
        <v>98</v>
      </c>
      <c r="AE285" s="212">
        <f>SUM(F284:F286,J284:J286,N284:N286,R284:R286)</f>
        <v>92</v>
      </c>
      <c r="AF285" s="211">
        <f>AD285-AE285</f>
        <v>6</v>
      </c>
      <c r="AG285" s="427">
        <f>(Y285-Z285)*1000+(AC285)*100+AF285</f>
        <v>-1194</v>
      </c>
      <c r="AH285" s="428"/>
      <c r="AI285" s="60"/>
      <c r="AJ285" s="246" t="s">
        <v>92</v>
      </c>
      <c r="AK285" s="236" t="s">
        <v>67</v>
      </c>
      <c r="AL285" s="504"/>
      <c r="AM285" s="475"/>
      <c r="AN285" s="475"/>
      <c r="AO285" s="492"/>
      <c r="AP285" s="278">
        <v>6</v>
      </c>
      <c r="AQ285" s="170" t="str">
        <f>IF(AP285="","","-")</f>
        <v>-</v>
      </c>
      <c r="AR285" s="188">
        <v>15</v>
      </c>
      <c r="AS285" s="438"/>
      <c r="AT285" s="150">
        <v>15</v>
      </c>
      <c r="AU285" s="170" t="str">
        <f t="shared" si="77"/>
        <v>-</v>
      </c>
      <c r="AV285" s="177">
        <v>13</v>
      </c>
      <c r="AW285" s="438"/>
      <c r="AX285" s="150">
        <v>4</v>
      </c>
      <c r="AY285" s="170" t="str">
        <f t="shared" si="78"/>
        <v>-</v>
      </c>
      <c r="AZ285" s="177">
        <v>15</v>
      </c>
      <c r="BA285" s="429"/>
      <c r="BB285" s="424"/>
      <c r="BC285" s="425"/>
      <c r="BD285" s="425"/>
      <c r="BE285" s="426"/>
      <c r="BF285" s="149"/>
      <c r="BG285" s="216">
        <f>COUNTIF(AL284:BA286,"○")</f>
        <v>0</v>
      </c>
      <c r="BH285" s="212">
        <f>COUNTIF(AL284:BA286,"×")</f>
        <v>3</v>
      </c>
      <c r="BI285" s="215">
        <f>(IF((AL284&gt;AN284),1,0))+(IF((AL285&gt;AN285),1,0))+(IF((AL286&gt;AN286),1,0))+(IF((AP284&gt;AR284),1,0))+(IF((AP285&gt;AR285),1,0))+(IF((AP286&gt;AR286),1,0))+(IF((AT284&gt;AV284),1,0))+(IF((AT285&gt;AV285),1,0))+(IF((AT286&gt;AV286),1,0))+(IF((AX284&gt;AZ284),1,0))+(IF((AX285&gt;AZ285),1,0))+(IF((AX286&gt;AZ286),1,0))</f>
        <v>1</v>
      </c>
      <c r="BJ285" s="214">
        <f>(IF((AL284&lt;AN284),1,0))+(IF((AL285&lt;AN285),1,0))+(IF((AL286&lt;AN286),1,0))+(IF((AP284&lt;AR284),1,0))+(IF((AP285&lt;AR285),1,0))+(IF((AP286&lt;AR286),1,0))+(IF((AT284&lt;AV284),1,0))+(IF((AT285&lt;AV285),1,0))+(IF((AT286&lt;AV286),1,0))+(IF((AX284&lt;AZ284),1,0))+(IF((AX285&lt;AZ285),1,0))+(IF((AX286&lt;AZ286),1,0))</f>
        <v>6</v>
      </c>
      <c r="BK285" s="213">
        <f>BI285-BJ285</f>
        <v>-5</v>
      </c>
      <c r="BL285" s="212">
        <f>SUM(AL284:AL286,AP284:AP286,AT284:AT286,AX284:AX286)</f>
        <v>65</v>
      </c>
      <c r="BM285" s="212">
        <f>SUM(AN284:AN286,AR284:AR286,AV284:AV286,AZ284:AZ286)</f>
        <v>103</v>
      </c>
      <c r="BN285" s="211">
        <f>BL285-BM285</f>
        <v>-38</v>
      </c>
      <c r="BO285" s="427">
        <f>(BG285-BH285)*1000+(BK285)*100+BN285</f>
        <v>-3538</v>
      </c>
      <c r="BP285" s="428"/>
    </row>
    <row r="286" spans="2:68" ht="13.05" customHeight="1" x14ac:dyDescent="0.15">
      <c r="B286" s="248"/>
      <c r="C286" s="268" t="s">
        <v>101</v>
      </c>
      <c r="D286" s="505"/>
      <c r="E286" s="494"/>
      <c r="F286" s="494"/>
      <c r="G286" s="495"/>
      <c r="H286" s="153">
        <v>7</v>
      </c>
      <c r="I286" s="170" t="str">
        <f>IF(H286="","","-")</f>
        <v>-</v>
      </c>
      <c r="J286" s="184">
        <v>15</v>
      </c>
      <c r="K286" s="439"/>
      <c r="L286" s="153"/>
      <c r="M286" s="185" t="str">
        <f t="shared" si="75"/>
        <v/>
      </c>
      <c r="N286" s="184"/>
      <c r="O286" s="438"/>
      <c r="P286" s="324">
        <v>15</v>
      </c>
      <c r="Q286" s="185" t="str">
        <f t="shared" si="76"/>
        <v>-</v>
      </c>
      <c r="R286" s="325">
        <v>0</v>
      </c>
      <c r="S286" s="429"/>
      <c r="T286" s="97">
        <f>Y285</f>
        <v>1</v>
      </c>
      <c r="U286" s="98" t="s">
        <v>2</v>
      </c>
      <c r="V286" s="98">
        <f>Z285</f>
        <v>2</v>
      </c>
      <c r="W286" s="99" t="s">
        <v>1</v>
      </c>
      <c r="X286" s="149"/>
      <c r="Y286" s="216"/>
      <c r="Z286" s="212"/>
      <c r="AA286" s="216"/>
      <c r="AB286" s="212"/>
      <c r="AC286" s="211"/>
      <c r="AD286" s="212"/>
      <c r="AE286" s="212"/>
      <c r="AF286" s="211"/>
      <c r="AG286" s="151"/>
      <c r="AH286" s="217"/>
      <c r="AI286" s="42"/>
      <c r="AJ286" s="248"/>
      <c r="AK286" s="238" t="s">
        <v>341</v>
      </c>
      <c r="AL286" s="505"/>
      <c r="AM286" s="494"/>
      <c r="AN286" s="494"/>
      <c r="AO286" s="495"/>
      <c r="AP286" s="153"/>
      <c r="AQ286" s="170" t="str">
        <f>IF(AP286="","","-")</f>
        <v/>
      </c>
      <c r="AR286" s="184"/>
      <c r="AS286" s="439"/>
      <c r="AT286" s="153">
        <v>9</v>
      </c>
      <c r="AU286" s="185" t="str">
        <f t="shared" si="77"/>
        <v>-</v>
      </c>
      <c r="AV286" s="184">
        <v>15</v>
      </c>
      <c r="AW286" s="438"/>
      <c r="AX286" s="153"/>
      <c r="AY286" s="185" t="str">
        <f t="shared" si="78"/>
        <v/>
      </c>
      <c r="AZ286" s="184"/>
      <c r="BA286" s="429"/>
      <c r="BB286" s="97">
        <f>BG285</f>
        <v>0</v>
      </c>
      <c r="BC286" s="98" t="s">
        <v>2</v>
      </c>
      <c r="BD286" s="98">
        <f>BH285</f>
        <v>3</v>
      </c>
      <c r="BE286" s="99" t="s">
        <v>1</v>
      </c>
      <c r="BF286" s="149"/>
      <c r="BG286" s="216"/>
      <c r="BH286" s="212"/>
      <c r="BI286" s="216"/>
      <c r="BJ286" s="212"/>
      <c r="BK286" s="211"/>
      <c r="BL286" s="212"/>
      <c r="BM286" s="212"/>
      <c r="BN286" s="211"/>
      <c r="BO286" s="151"/>
      <c r="BP286" s="217"/>
    </row>
    <row r="287" spans="2:68" ht="13.05" customHeight="1" x14ac:dyDescent="0.15">
      <c r="B287" s="246" t="s">
        <v>182</v>
      </c>
      <c r="C287" s="269" t="s">
        <v>180</v>
      </c>
      <c r="D287" s="172">
        <f>IF(J284="","",J284)</f>
        <v>15</v>
      </c>
      <c r="E287" s="170" t="str">
        <f t="shared" ref="E287:E295" si="79">IF(D287="","","-")</f>
        <v>-</v>
      </c>
      <c r="F287" s="169">
        <f>IF(H284="","",H284)</f>
        <v>9</v>
      </c>
      <c r="G287" s="431" t="str">
        <f>IF(K284="","",IF(K284="○","×",IF(K284="×","○")))</f>
        <v>○</v>
      </c>
      <c r="H287" s="471"/>
      <c r="I287" s="472"/>
      <c r="J287" s="472"/>
      <c r="K287" s="491"/>
      <c r="L287" s="150">
        <v>15</v>
      </c>
      <c r="M287" s="170" t="str">
        <f t="shared" si="75"/>
        <v>-</v>
      </c>
      <c r="N287" s="177">
        <v>6</v>
      </c>
      <c r="O287" s="444" t="str">
        <f>IF(L287&lt;&gt;"",IF(L287&gt;N287,IF(L288&gt;N288,"○",IF(L289&gt;N289,"○","×")),IF(L288&gt;N288,IF(L289&gt;N289,"○","×"),"×")),"")</f>
        <v>○</v>
      </c>
      <c r="P287" s="150">
        <v>15</v>
      </c>
      <c r="Q287" s="170" t="str">
        <f t="shared" si="76"/>
        <v>-</v>
      </c>
      <c r="R287" s="177">
        <v>10</v>
      </c>
      <c r="S287" s="445" t="str">
        <f>IF(P287&lt;&gt;"",IF(P287&gt;R287,IF(P288&gt;R288,"○",IF(P289&gt;R289,"○","×")),IF(P288&gt;R288,IF(P289&gt;R289,"○","×"),"×")),"")</f>
        <v>○</v>
      </c>
      <c r="T287" s="421">
        <f>RANK(AG288,AG285:AG294)</f>
        <v>1</v>
      </c>
      <c r="U287" s="422"/>
      <c r="V287" s="422"/>
      <c r="W287" s="423"/>
      <c r="X287" s="149"/>
      <c r="Y287" s="195"/>
      <c r="Z287" s="194"/>
      <c r="AA287" s="195"/>
      <c r="AB287" s="194"/>
      <c r="AC287" s="218"/>
      <c r="AD287" s="194"/>
      <c r="AE287" s="194"/>
      <c r="AF287" s="218"/>
      <c r="AG287" s="151"/>
      <c r="AH287" s="217"/>
      <c r="AI287" s="60"/>
      <c r="AJ287" s="251" t="s">
        <v>163</v>
      </c>
      <c r="AK287" s="236" t="s">
        <v>73</v>
      </c>
      <c r="AL287" s="172">
        <f>IF(AR284="","",AR284)</f>
        <v>15</v>
      </c>
      <c r="AM287" s="170" t="str">
        <f t="shared" ref="AM287:AM295" si="80">IF(AL287="","","-")</f>
        <v>-</v>
      </c>
      <c r="AN287" s="169">
        <f>IF(AP284="","",AP284)</f>
        <v>10</v>
      </c>
      <c r="AO287" s="431" t="str">
        <f>IF(AS284="","",IF(AS284="○","×",IF(AS284="×","○")))</f>
        <v>○</v>
      </c>
      <c r="AP287" s="471"/>
      <c r="AQ287" s="472"/>
      <c r="AR287" s="472"/>
      <c r="AS287" s="491"/>
      <c r="AT287" s="150">
        <v>15</v>
      </c>
      <c r="AU287" s="170" t="str">
        <f t="shared" si="77"/>
        <v>-</v>
      </c>
      <c r="AV287" s="177">
        <v>5</v>
      </c>
      <c r="AW287" s="444" t="str">
        <f>IF(AT287&lt;&gt;"",IF(AT287&gt;AV287,IF(AT288&gt;AV288,"○",IF(AT289&gt;AV289,"○","×")),IF(AT288&gt;AV288,IF(AT289&gt;AV289,"○","×"),"×")),"")</f>
        <v>○</v>
      </c>
      <c r="AX287" s="150">
        <v>14</v>
      </c>
      <c r="AY287" s="170" t="str">
        <f t="shared" si="78"/>
        <v>-</v>
      </c>
      <c r="AZ287" s="177">
        <v>15</v>
      </c>
      <c r="BA287" s="445" t="str">
        <f>IF(AX287&lt;&gt;"",IF(AX287&gt;AZ287,IF(AX288&gt;AZ288,"○",IF(AX289&gt;AZ289,"○","×")),IF(AX288&gt;AZ288,IF(AX289&gt;AZ289,"○","×"),"×")),"")</f>
        <v>×</v>
      </c>
      <c r="BB287" s="421">
        <f>RANK(BO288,BO285:BO294)</f>
        <v>2</v>
      </c>
      <c r="BC287" s="422"/>
      <c r="BD287" s="422"/>
      <c r="BE287" s="423"/>
      <c r="BF287" s="149"/>
      <c r="BG287" s="195"/>
      <c r="BH287" s="194"/>
      <c r="BI287" s="195"/>
      <c r="BJ287" s="194"/>
      <c r="BK287" s="218"/>
      <c r="BL287" s="194"/>
      <c r="BM287" s="194"/>
      <c r="BN287" s="218"/>
      <c r="BO287" s="151"/>
      <c r="BP287" s="217"/>
    </row>
    <row r="288" spans="2:68" ht="13.05" customHeight="1" x14ac:dyDescent="0.15">
      <c r="B288" s="246" t="s">
        <v>178</v>
      </c>
      <c r="C288" s="236" t="s">
        <v>363</v>
      </c>
      <c r="D288" s="172">
        <f>IF(J285="","",J285)</f>
        <v>14</v>
      </c>
      <c r="E288" s="170" t="str">
        <f t="shared" si="79"/>
        <v>-</v>
      </c>
      <c r="F288" s="169">
        <f>IF(H285="","",H285)</f>
        <v>15</v>
      </c>
      <c r="G288" s="432" t="str">
        <f>IF(I285="","",I285)</f>
        <v>-</v>
      </c>
      <c r="H288" s="474"/>
      <c r="I288" s="475"/>
      <c r="J288" s="475"/>
      <c r="K288" s="492"/>
      <c r="L288" s="150">
        <v>15</v>
      </c>
      <c r="M288" s="170" t="str">
        <f t="shared" si="75"/>
        <v>-</v>
      </c>
      <c r="N288" s="177">
        <v>7</v>
      </c>
      <c r="O288" s="438"/>
      <c r="P288" s="150">
        <v>15</v>
      </c>
      <c r="Q288" s="170" t="str">
        <f t="shared" si="76"/>
        <v>-</v>
      </c>
      <c r="R288" s="177">
        <v>5</v>
      </c>
      <c r="S288" s="429"/>
      <c r="T288" s="424"/>
      <c r="U288" s="425"/>
      <c r="V288" s="425"/>
      <c r="W288" s="426"/>
      <c r="X288" s="149"/>
      <c r="Y288" s="216">
        <f>COUNTIF(D287:S289,"○")</f>
        <v>3</v>
      </c>
      <c r="Z288" s="212">
        <f>COUNTIF(D287:S289,"×")</f>
        <v>0</v>
      </c>
      <c r="AA288" s="215">
        <f>(IF((D287&gt;F287),1,0))+(IF((D288&gt;F288),1,0))+(IF((D289&gt;F289),1,0))+(IF((H287&gt;J287),1,0))+(IF((H288&gt;J288),1,0))+(IF((H289&gt;J289),1,0))+(IF((L287&gt;N287),1,0))+(IF((L288&gt;N288),1,0))+(IF((L289&gt;N289),1,0))+(IF((P287&gt;R287),1,0))+(IF((P288&gt;R288),1,0))+(IF((P289&gt;R289),1,0))</f>
        <v>6</v>
      </c>
      <c r="AB288" s="214">
        <f>(IF((D287&lt;F287),1,0))+(IF((D288&lt;F288),1,0))+(IF((D289&lt;F289),1,0))+(IF((H287&lt;J287),1,0))+(IF((H288&lt;J288),1,0))+(IF((H289&lt;J289),1,0))+(IF((L287&lt;N287),1,0))+(IF((L288&lt;N288),1,0))+(IF((L289&lt;N289),1,0))+(IF((P287&lt;R287),1,0))+(IF((P288&lt;R288),1,0))+(IF((P289&lt;R289),1,0))</f>
        <v>1</v>
      </c>
      <c r="AC288" s="213">
        <f>AA288-AB288</f>
        <v>5</v>
      </c>
      <c r="AD288" s="212">
        <f>SUM(D287:D289,H287:H289,L287:L289,P287:P289)</f>
        <v>104</v>
      </c>
      <c r="AE288" s="212">
        <f>SUM(F287:F289,J287:J289,N287:N289,R287:R289)</f>
        <v>59</v>
      </c>
      <c r="AF288" s="211">
        <f>AD288-AE288</f>
        <v>45</v>
      </c>
      <c r="AG288" s="427">
        <f>(Y288-Z288)*1000+(AC288)*100+AF288</f>
        <v>3545</v>
      </c>
      <c r="AH288" s="428"/>
      <c r="AI288" s="60"/>
      <c r="AJ288" s="246" t="s">
        <v>162</v>
      </c>
      <c r="AK288" s="236" t="s">
        <v>73</v>
      </c>
      <c r="AL288" s="172">
        <f>IF(AR285="","",AR285)</f>
        <v>15</v>
      </c>
      <c r="AM288" s="170" t="str">
        <f t="shared" si="80"/>
        <v>-</v>
      </c>
      <c r="AN288" s="169">
        <f>IF(AP285="","",AP285)</f>
        <v>6</v>
      </c>
      <c r="AO288" s="432" t="str">
        <f>IF(AQ285="","",AQ285)</f>
        <v>-</v>
      </c>
      <c r="AP288" s="474"/>
      <c r="AQ288" s="475"/>
      <c r="AR288" s="475"/>
      <c r="AS288" s="492"/>
      <c r="AT288" s="150">
        <v>15</v>
      </c>
      <c r="AU288" s="170" t="str">
        <f t="shared" si="77"/>
        <v>-</v>
      </c>
      <c r="AV288" s="177">
        <v>10</v>
      </c>
      <c r="AW288" s="438"/>
      <c r="AX288" s="150">
        <v>15</v>
      </c>
      <c r="AY288" s="170" t="str">
        <f t="shared" si="78"/>
        <v>-</v>
      </c>
      <c r="AZ288" s="177">
        <v>13</v>
      </c>
      <c r="BA288" s="429"/>
      <c r="BB288" s="424"/>
      <c r="BC288" s="425"/>
      <c r="BD288" s="425"/>
      <c r="BE288" s="426"/>
      <c r="BF288" s="149"/>
      <c r="BG288" s="216">
        <f>COUNTIF(AL287:BA289,"○")</f>
        <v>2</v>
      </c>
      <c r="BH288" s="212">
        <f>COUNTIF(AL287:BA289,"×")</f>
        <v>1</v>
      </c>
      <c r="BI288" s="215">
        <f>(IF((AL287&gt;AN287),1,0))+(IF((AL288&gt;AN288),1,0))+(IF((AL289&gt;AN289),1,0))+(IF((AP287&gt;AR287),1,0))+(IF((AP288&gt;AR288),1,0))+(IF((AP289&gt;AR289),1,0))+(IF((AT287&gt;AV287),1,0))+(IF((AT288&gt;AV288),1,0))+(IF((AT289&gt;AV289),1,0))+(IF((AX287&gt;AZ287),1,0))+(IF((AX288&gt;AZ288),1,0))+(IF((AX289&gt;AZ289),1,0))</f>
        <v>5</v>
      </c>
      <c r="BJ288" s="214">
        <f>(IF((AL287&lt;AN287),1,0))+(IF((AL288&lt;AN288),1,0))+(IF((AL289&lt;AN289),1,0))+(IF((AP287&lt;AR287),1,0))+(IF((AP288&lt;AR288),1,0))+(IF((AP289&lt;AR289),1,0))+(IF((AT287&lt;AV287),1,0))+(IF((AT288&lt;AV288),1,0))+(IF((AT289&lt;AV289),1,0))+(IF((AX287&lt;AZ287),1,0))+(IF((AX288&lt;AZ288),1,0))+(IF((AX289&lt;AZ289),1,0))</f>
        <v>2</v>
      </c>
      <c r="BK288" s="213">
        <f>BI288-BJ288</f>
        <v>3</v>
      </c>
      <c r="BL288" s="212">
        <f>SUM(AL287:AL289,AP287:AP289,AT287:AT289,AX287:AX289)</f>
        <v>98</v>
      </c>
      <c r="BM288" s="212">
        <f>SUM(AN287:AN289,AR287:AR289,AV287:AV289,AZ287:AZ289)</f>
        <v>74</v>
      </c>
      <c r="BN288" s="211">
        <f>BL288-BM288</f>
        <v>24</v>
      </c>
      <c r="BO288" s="427">
        <f>(BG288-BH288)*1000+(BK288)*100+BN288</f>
        <v>1324</v>
      </c>
      <c r="BP288" s="428"/>
    </row>
    <row r="289" spans="1:68" ht="13.05" customHeight="1" x14ac:dyDescent="0.15">
      <c r="B289" s="248"/>
      <c r="C289" s="270" t="s">
        <v>179</v>
      </c>
      <c r="D289" s="187">
        <f>IF(J286="","",J286)</f>
        <v>15</v>
      </c>
      <c r="E289" s="170" t="str">
        <f t="shared" si="79"/>
        <v>-</v>
      </c>
      <c r="F289" s="186">
        <f>IF(H286="","",H286)</f>
        <v>7</v>
      </c>
      <c r="G289" s="500" t="str">
        <f>IF(I286="","",I286)</f>
        <v>-</v>
      </c>
      <c r="H289" s="493"/>
      <c r="I289" s="494"/>
      <c r="J289" s="494"/>
      <c r="K289" s="495"/>
      <c r="L289" s="153"/>
      <c r="M289" s="170" t="str">
        <f t="shared" si="75"/>
        <v/>
      </c>
      <c r="N289" s="184"/>
      <c r="O289" s="439"/>
      <c r="P289" s="153"/>
      <c r="Q289" s="185" t="str">
        <f t="shared" si="76"/>
        <v/>
      </c>
      <c r="R289" s="184"/>
      <c r="S289" s="430"/>
      <c r="T289" s="97">
        <f>Y288</f>
        <v>3</v>
      </c>
      <c r="U289" s="98" t="s">
        <v>2</v>
      </c>
      <c r="V289" s="98">
        <f>Z288</f>
        <v>0</v>
      </c>
      <c r="W289" s="99" t="s">
        <v>1</v>
      </c>
      <c r="X289" s="149"/>
      <c r="Y289" s="210"/>
      <c r="Z289" s="209"/>
      <c r="AA289" s="210"/>
      <c r="AB289" s="209"/>
      <c r="AC289" s="208"/>
      <c r="AD289" s="209"/>
      <c r="AE289" s="209"/>
      <c r="AF289" s="208"/>
      <c r="AG289" s="151"/>
      <c r="AH289" s="217"/>
      <c r="AI289" s="42"/>
      <c r="AJ289" s="248"/>
      <c r="AK289" s="270" t="s">
        <v>101</v>
      </c>
      <c r="AL289" s="187" t="str">
        <f>IF(AR286="","",AR286)</f>
        <v/>
      </c>
      <c r="AM289" s="170" t="str">
        <f t="shared" si="80"/>
        <v/>
      </c>
      <c r="AN289" s="186" t="str">
        <f>IF(AP286="","",AP286)</f>
        <v/>
      </c>
      <c r="AO289" s="500" t="str">
        <f>IF(AQ286="","",AQ286)</f>
        <v/>
      </c>
      <c r="AP289" s="493"/>
      <c r="AQ289" s="494"/>
      <c r="AR289" s="494"/>
      <c r="AS289" s="495"/>
      <c r="AT289" s="153"/>
      <c r="AU289" s="170" t="str">
        <f t="shared" si="77"/>
        <v/>
      </c>
      <c r="AV289" s="184"/>
      <c r="AW289" s="439"/>
      <c r="AX289" s="153">
        <v>9</v>
      </c>
      <c r="AY289" s="185" t="str">
        <f t="shared" si="78"/>
        <v>-</v>
      </c>
      <c r="AZ289" s="184">
        <v>15</v>
      </c>
      <c r="BA289" s="430"/>
      <c r="BB289" s="97">
        <f>BG288</f>
        <v>2</v>
      </c>
      <c r="BC289" s="98" t="s">
        <v>2</v>
      </c>
      <c r="BD289" s="98">
        <f>BH288</f>
        <v>1</v>
      </c>
      <c r="BE289" s="99" t="s">
        <v>1</v>
      </c>
      <c r="BF289" s="149"/>
      <c r="BG289" s="210"/>
      <c r="BH289" s="209"/>
      <c r="BI289" s="210"/>
      <c r="BJ289" s="209"/>
      <c r="BK289" s="208"/>
      <c r="BL289" s="209"/>
      <c r="BM289" s="209"/>
      <c r="BN289" s="208"/>
      <c r="BO289" s="151"/>
      <c r="BP289" s="217"/>
    </row>
    <row r="290" spans="1:68" ht="13.05" customHeight="1" x14ac:dyDescent="0.15">
      <c r="B290" s="246" t="s">
        <v>229</v>
      </c>
      <c r="C290" s="273" t="s">
        <v>228</v>
      </c>
      <c r="D290" s="172">
        <f>IF(N284="","",N284)</f>
        <v>15</v>
      </c>
      <c r="E290" s="174" t="str">
        <f t="shared" si="79"/>
        <v>-</v>
      </c>
      <c r="F290" s="169">
        <f>IF(L284="","",L284)</f>
        <v>13</v>
      </c>
      <c r="G290" s="431" t="str">
        <f>IF(O284="","",IF(O284="○","×",IF(O284="×","○")))</f>
        <v>○</v>
      </c>
      <c r="H290" s="171">
        <f>IF(N287="","",N287)</f>
        <v>6</v>
      </c>
      <c r="I290" s="170" t="str">
        <f t="shared" ref="I290:I295" si="81">IF(H290="","","-")</f>
        <v>-</v>
      </c>
      <c r="J290" s="169">
        <f>IF(L287="","",L287)</f>
        <v>15</v>
      </c>
      <c r="K290" s="431" t="str">
        <f>IF(O287="","",IF(O287="○","×",IF(O287="×","○")))</f>
        <v>×</v>
      </c>
      <c r="L290" s="471"/>
      <c r="M290" s="472"/>
      <c r="N290" s="472"/>
      <c r="O290" s="491"/>
      <c r="P290" s="150">
        <v>15</v>
      </c>
      <c r="Q290" s="170" t="str">
        <f t="shared" si="76"/>
        <v>-</v>
      </c>
      <c r="R290" s="177">
        <v>11</v>
      </c>
      <c r="S290" s="429" t="str">
        <f>IF(P290&lt;&gt;"",IF(P290&gt;R290,IF(P291&gt;R291,"○",IF(P292&gt;R292,"○","×")),IF(P291&gt;R291,IF(P292&gt;R292,"○","×"),"×")),"")</f>
        <v>○</v>
      </c>
      <c r="T290" s="421">
        <f>RANK(AG291,AG285:AG294)</f>
        <v>2</v>
      </c>
      <c r="U290" s="422"/>
      <c r="V290" s="422"/>
      <c r="W290" s="423"/>
      <c r="X290" s="149"/>
      <c r="Y290" s="216"/>
      <c r="Z290" s="212"/>
      <c r="AA290" s="216"/>
      <c r="AB290" s="212"/>
      <c r="AC290" s="211"/>
      <c r="AD290" s="212"/>
      <c r="AE290" s="212"/>
      <c r="AF290" s="211"/>
      <c r="AG290" s="151"/>
      <c r="AH290" s="217"/>
      <c r="AI290" s="60"/>
      <c r="AJ290" s="250" t="s">
        <v>218</v>
      </c>
      <c r="AK290" s="236" t="s">
        <v>362</v>
      </c>
      <c r="AL290" s="172">
        <f>IF(AV284="","",AV284)</f>
        <v>15</v>
      </c>
      <c r="AM290" s="174" t="str">
        <f t="shared" si="80"/>
        <v>-</v>
      </c>
      <c r="AN290" s="169">
        <f>IF(AT284="","",AT284)</f>
        <v>14</v>
      </c>
      <c r="AO290" s="431" t="str">
        <f>IF(AW284="","",IF(AW284="○","×",IF(AW284="×","○")))</f>
        <v>○</v>
      </c>
      <c r="AP290" s="171">
        <f>IF(AV287="","",AV287)</f>
        <v>5</v>
      </c>
      <c r="AQ290" s="170" t="str">
        <f t="shared" ref="AQ290:AQ295" si="82">IF(AP290="","","-")</f>
        <v>-</v>
      </c>
      <c r="AR290" s="169">
        <f>IF(AT287="","",AT287)</f>
        <v>15</v>
      </c>
      <c r="AS290" s="431" t="str">
        <f>IF(AW287="","",IF(AW287="○","×",IF(AW287="×","○")))</f>
        <v>×</v>
      </c>
      <c r="AT290" s="471"/>
      <c r="AU290" s="472"/>
      <c r="AV290" s="472"/>
      <c r="AW290" s="491"/>
      <c r="AX290" s="150">
        <v>8</v>
      </c>
      <c r="AY290" s="170" t="str">
        <f t="shared" si="78"/>
        <v>-</v>
      </c>
      <c r="AZ290" s="177">
        <v>15</v>
      </c>
      <c r="BA290" s="429" t="str">
        <f>IF(AX290&lt;&gt;"",IF(AX290&gt;AZ290,IF(AX291&gt;AZ291,"○",IF(AX292&gt;AZ292,"○","×")),IF(AX291&gt;AZ291,IF(AX292&gt;AZ292,"○","×"),"×")),"")</f>
        <v>×</v>
      </c>
      <c r="BB290" s="421">
        <f>RANK(BO291,BO285:BO294)</f>
        <v>3</v>
      </c>
      <c r="BC290" s="422"/>
      <c r="BD290" s="422"/>
      <c r="BE290" s="423"/>
      <c r="BF290" s="149"/>
      <c r="BG290" s="216"/>
      <c r="BH290" s="212"/>
      <c r="BI290" s="216"/>
      <c r="BJ290" s="212"/>
      <c r="BK290" s="211"/>
      <c r="BL290" s="212"/>
      <c r="BM290" s="212"/>
      <c r="BN290" s="211"/>
      <c r="BO290" s="151"/>
      <c r="BP290" s="217"/>
    </row>
    <row r="291" spans="1:68" ht="13.05" customHeight="1" x14ac:dyDescent="0.15">
      <c r="B291" s="246" t="s">
        <v>227</v>
      </c>
      <c r="C291" s="273" t="s">
        <v>76</v>
      </c>
      <c r="D291" s="172">
        <f>IF(N285="","",N285)</f>
        <v>15</v>
      </c>
      <c r="E291" s="170" t="str">
        <f t="shared" si="79"/>
        <v>-</v>
      </c>
      <c r="F291" s="169">
        <f>IF(L285="","",L285)</f>
        <v>11</v>
      </c>
      <c r="G291" s="432" t="str">
        <f>IF(I288="","",I288)</f>
        <v/>
      </c>
      <c r="H291" s="171">
        <f>IF(N288="","",N288)</f>
        <v>7</v>
      </c>
      <c r="I291" s="170" t="str">
        <f t="shared" si="81"/>
        <v>-</v>
      </c>
      <c r="J291" s="169">
        <f>IF(L288="","",L288)</f>
        <v>15</v>
      </c>
      <c r="K291" s="432" t="str">
        <f>IF(M288="","",M288)</f>
        <v>-</v>
      </c>
      <c r="L291" s="474"/>
      <c r="M291" s="475"/>
      <c r="N291" s="475"/>
      <c r="O291" s="492"/>
      <c r="P291" s="150">
        <v>15</v>
      </c>
      <c r="Q291" s="170" t="str">
        <f t="shared" si="76"/>
        <v>-</v>
      </c>
      <c r="R291" s="177">
        <v>7</v>
      </c>
      <c r="S291" s="429"/>
      <c r="T291" s="424"/>
      <c r="U291" s="425"/>
      <c r="V291" s="425"/>
      <c r="W291" s="426"/>
      <c r="X291" s="149"/>
      <c r="Y291" s="216">
        <f>COUNTIF(D290:S292,"○")</f>
        <v>2</v>
      </c>
      <c r="Z291" s="212">
        <f>COUNTIF(D290:S292,"×")</f>
        <v>1</v>
      </c>
      <c r="AA291" s="215">
        <f>(IF((D290&gt;F290),1,0))+(IF((D291&gt;F291),1,0))+(IF((D292&gt;F292),1,0))+(IF((H290&gt;J290),1,0))+(IF((H291&gt;J291),1,0))+(IF((H292&gt;J292),1,0))+(IF((L290&gt;N290),1,0))+(IF((L291&gt;N291),1,0))+(IF((L292&gt;N292),1,0))+(IF((P290&gt;R290),1,0))+(IF((P291&gt;R291),1,0))+(IF((P292&gt;R292),1,0))</f>
        <v>4</v>
      </c>
      <c r="AB291" s="214">
        <f>(IF((D290&lt;F290),1,0))+(IF((D291&lt;F291),1,0))+(IF((D292&lt;F292),1,0))+(IF((H290&lt;J290),1,0))+(IF((H291&lt;J291),1,0))+(IF((H292&lt;J292),1,0))+(IF((L290&lt;N290),1,0))+(IF((L291&lt;N291),1,0))+(IF((L292&lt;N292),1,0))+(IF((P290&lt;R290),1,0))+(IF((P291&lt;R291),1,0))+(IF((P292&lt;R292),1,0))</f>
        <v>2</v>
      </c>
      <c r="AC291" s="213">
        <f>AA291-AB291</f>
        <v>2</v>
      </c>
      <c r="AD291" s="212">
        <f>SUM(D290:D292,H290:H292,L290:L292,P290:P292)</f>
        <v>73</v>
      </c>
      <c r="AE291" s="212">
        <f>SUM(F290:F292,J290:J292,N290:N292,R290:R292)</f>
        <v>72</v>
      </c>
      <c r="AF291" s="211">
        <f>AD291-AE291</f>
        <v>1</v>
      </c>
      <c r="AG291" s="427">
        <f>(Y291-Z291)*1000+(AC291)*100+AF291</f>
        <v>1201</v>
      </c>
      <c r="AH291" s="428"/>
      <c r="AI291" s="60"/>
      <c r="AJ291" s="250" t="s">
        <v>216</v>
      </c>
      <c r="AK291" s="236" t="s">
        <v>362</v>
      </c>
      <c r="AL291" s="172">
        <f>IF(AV285="","",AV285)</f>
        <v>13</v>
      </c>
      <c r="AM291" s="170" t="str">
        <f t="shared" si="80"/>
        <v>-</v>
      </c>
      <c r="AN291" s="169">
        <f>IF(AT285="","",AT285)</f>
        <v>15</v>
      </c>
      <c r="AO291" s="432" t="str">
        <f>IF(AQ288="","",AQ288)</f>
        <v/>
      </c>
      <c r="AP291" s="171">
        <f>IF(AV288="","",AV288)</f>
        <v>10</v>
      </c>
      <c r="AQ291" s="170" t="str">
        <f t="shared" si="82"/>
        <v>-</v>
      </c>
      <c r="AR291" s="169">
        <f>IF(AT288="","",AT288)</f>
        <v>15</v>
      </c>
      <c r="AS291" s="432" t="str">
        <f>IF(AU288="","",AU288)</f>
        <v>-</v>
      </c>
      <c r="AT291" s="474"/>
      <c r="AU291" s="475"/>
      <c r="AV291" s="475"/>
      <c r="AW291" s="492"/>
      <c r="AX291" s="150">
        <v>9</v>
      </c>
      <c r="AY291" s="170" t="str">
        <f t="shared" si="78"/>
        <v>-</v>
      </c>
      <c r="AZ291" s="177">
        <v>15</v>
      </c>
      <c r="BA291" s="429"/>
      <c r="BB291" s="424"/>
      <c r="BC291" s="425"/>
      <c r="BD291" s="425"/>
      <c r="BE291" s="426"/>
      <c r="BF291" s="149"/>
      <c r="BG291" s="216">
        <f>COUNTIF(AL290:BA292,"○")</f>
        <v>1</v>
      </c>
      <c r="BH291" s="212">
        <f>COUNTIF(AL290:BA292,"×")</f>
        <v>2</v>
      </c>
      <c r="BI291" s="215">
        <f>(IF((AL290&gt;AN290),1,0))+(IF((AL291&gt;AN291),1,0))+(IF((AL292&gt;AN292),1,0))+(IF((AP290&gt;AR290),1,0))+(IF((AP291&gt;AR291),1,0))+(IF((AP292&gt;AR292),1,0))+(IF((AT290&gt;AV290),1,0))+(IF((AT291&gt;AV291),1,0))+(IF((AT292&gt;AV292),1,0))+(IF((AX290&gt;AZ290),1,0))+(IF((AX291&gt;AZ291),1,0))+(IF((AX292&gt;AZ292),1,0))</f>
        <v>2</v>
      </c>
      <c r="BJ291" s="214">
        <f>(IF((AL290&lt;AN290),1,0))+(IF((AL291&lt;AN291),1,0))+(IF((AL292&lt;AN292),1,0))+(IF((AP290&lt;AR290),1,0))+(IF((AP291&lt;AR291),1,0))+(IF((AP292&lt;AR292),1,0))+(IF((AT290&lt;AV290),1,0))+(IF((AT291&lt;AV291),1,0))+(IF((AT292&lt;AV292),1,0))+(IF((AX290&lt;AZ290),1,0))+(IF((AX291&lt;AZ291),1,0))+(IF((AX292&lt;AZ292),1,0))</f>
        <v>5</v>
      </c>
      <c r="BK291" s="213">
        <f>BI291-BJ291</f>
        <v>-3</v>
      </c>
      <c r="BL291" s="212">
        <f>SUM(AL290:AL292,AP290:AP292,AT290:AT292,AX290:AX292)</f>
        <v>75</v>
      </c>
      <c r="BM291" s="212">
        <f>SUM(AN290:AN292,AR290:AR292,AV290:AV292,AZ290:AZ292)</f>
        <v>98</v>
      </c>
      <c r="BN291" s="211">
        <f>BL291-BM291</f>
        <v>-23</v>
      </c>
      <c r="BO291" s="427">
        <f>(BG291-BH291)*1000+(BK291)*100+BN291</f>
        <v>-1323</v>
      </c>
      <c r="BP291" s="428"/>
    </row>
    <row r="292" spans="1:68" ht="13.05" customHeight="1" x14ac:dyDescent="0.15">
      <c r="B292" s="248"/>
      <c r="C292" s="270" t="s">
        <v>171</v>
      </c>
      <c r="D292" s="187" t="str">
        <f>IF(N286="","",N286)</f>
        <v/>
      </c>
      <c r="E292" s="185" t="str">
        <f t="shared" si="79"/>
        <v/>
      </c>
      <c r="F292" s="186" t="str">
        <f>IF(L286="","",L286)</f>
        <v/>
      </c>
      <c r="G292" s="500" t="str">
        <f>IF(I289="","",I289)</f>
        <v/>
      </c>
      <c r="H292" s="219" t="str">
        <f>IF(N289="","",N289)</f>
        <v/>
      </c>
      <c r="I292" s="170" t="str">
        <f t="shared" si="81"/>
        <v/>
      </c>
      <c r="J292" s="186" t="str">
        <f>IF(L289="","",L289)</f>
        <v/>
      </c>
      <c r="K292" s="500" t="str">
        <f>IF(M289="","",M289)</f>
        <v/>
      </c>
      <c r="L292" s="493"/>
      <c r="M292" s="494"/>
      <c r="N292" s="494"/>
      <c r="O292" s="495"/>
      <c r="P292" s="153"/>
      <c r="Q292" s="170" t="str">
        <f t="shared" si="76"/>
        <v/>
      </c>
      <c r="R292" s="184"/>
      <c r="S292" s="430"/>
      <c r="T292" s="97">
        <f>Y291</f>
        <v>2</v>
      </c>
      <c r="U292" s="98" t="s">
        <v>2</v>
      </c>
      <c r="V292" s="98">
        <f>Z291</f>
        <v>1</v>
      </c>
      <c r="W292" s="99" t="s">
        <v>1</v>
      </c>
      <c r="X292" s="149"/>
      <c r="Y292" s="216"/>
      <c r="Z292" s="212"/>
      <c r="AA292" s="216"/>
      <c r="AB292" s="212"/>
      <c r="AC292" s="211"/>
      <c r="AD292" s="212"/>
      <c r="AE292" s="212"/>
      <c r="AF292" s="211"/>
      <c r="AG292" s="151"/>
      <c r="AH292" s="217"/>
      <c r="AI292" s="42"/>
      <c r="AJ292" s="248"/>
      <c r="AK292" s="268" t="s">
        <v>99</v>
      </c>
      <c r="AL292" s="187">
        <f>IF(AV286="","",AV286)</f>
        <v>15</v>
      </c>
      <c r="AM292" s="185" t="str">
        <f t="shared" si="80"/>
        <v>-</v>
      </c>
      <c r="AN292" s="186">
        <f>IF(AT286="","",AT286)</f>
        <v>9</v>
      </c>
      <c r="AO292" s="500" t="str">
        <f>IF(AQ289="","",AQ289)</f>
        <v/>
      </c>
      <c r="AP292" s="219" t="str">
        <f>IF(AV289="","",AV289)</f>
        <v/>
      </c>
      <c r="AQ292" s="170" t="str">
        <f t="shared" si="82"/>
        <v/>
      </c>
      <c r="AR292" s="186" t="str">
        <f>IF(AT289="","",AT289)</f>
        <v/>
      </c>
      <c r="AS292" s="500" t="str">
        <f>IF(AU289="","",AU289)</f>
        <v/>
      </c>
      <c r="AT292" s="493"/>
      <c r="AU292" s="494"/>
      <c r="AV292" s="494"/>
      <c r="AW292" s="495"/>
      <c r="AX292" s="153"/>
      <c r="AY292" s="170" t="str">
        <f t="shared" si="78"/>
        <v/>
      </c>
      <c r="AZ292" s="184"/>
      <c r="BA292" s="430"/>
      <c r="BB292" s="97">
        <f>BG291</f>
        <v>1</v>
      </c>
      <c r="BC292" s="98" t="s">
        <v>2</v>
      </c>
      <c r="BD292" s="98">
        <f>BH291</f>
        <v>2</v>
      </c>
      <c r="BE292" s="99" t="s">
        <v>1</v>
      </c>
      <c r="BF292" s="149"/>
      <c r="BG292" s="216"/>
      <c r="BH292" s="212"/>
      <c r="BI292" s="216"/>
      <c r="BJ292" s="212"/>
      <c r="BK292" s="211"/>
      <c r="BL292" s="212"/>
      <c r="BM292" s="212"/>
      <c r="BN292" s="211"/>
      <c r="BO292" s="151"/>
      <c r="BP292" s="217"/>
    </row>
    <row r="293" spans="1:68" ht="13.05" customHeight="1" x14ac:dyDescent="0.15">
      <c r="B293" s="246" t="s">
        <v>317</v>
      </c>
      <c r="C293" s="236" t="s">
        <v>60</v>
      </c>
      <c r="D293" s="172">
        <f>IF(R284="","",R284)</f>
        <v>15</v>
      </c>
      <c r="E293" s="170" t="str">
        <f t="shared" si="79"/>
        <v>-</v>
      </c>
      <c r="F293" s="169">
        <f>IF(P284="","",P284)</f>
        <v>13</v>
      </c>
      <c r="G293" s="431" t="str">
        <f>IF(S284="","",IF(S284="○","×",IF(S284="×","○")))</f>
        <v>×</v>
      </c>
      <c r="H293" s="171">
        <f>IF(R287="","",R287)</f>
        <v>10</v>
      </c>
      <c r="I293" s="174" t="str">
        <f t="shared" si="81"/>
        <v>-</v>
      </c>
      <c r="J293" s="169">
        <f>IF(P287="","",P287)</f>
        <v>15</v>
      </c>
      <c r="K293" s="431" t="str">
        <f>IF(S287="","",IF(S287="○","×",IF(S287="×","○")))</f>
        <v>×</v>
      </c>
      <c r="L293" s="175">
        <f>IF(R290="","",R290)</f>
        <v>11</v>
      </c>
      <c r="M293" s="170" t="str">
        <f>IF(L293="","","-")</f>
        <v>-</v>
      </c>
      <c r="N293" s="173">
        <f>IF(P290="","",P290)</f>
        <v>15</v>
      </c>
      <c r="O293" s="431" t="str">
        <f>IF(S290="","",IF(S290="○","×",IF(S290="×","○")))</f>
        <v>×</v>
      </c>
      <c r="P293" s="471"/>
      <c r="Q293" s="472"/>
      <c r="R293" s="472"/>
      <c r="S293" s="473"/>
      <c r="T293" s="465">
        <f>RANK(AG294,AG285:AG294)</f>
        <v>4</v>
      </c>
      <c r="U293" s="466"/>
      <c r="V293" s="466"/>
      <c r="W293" s="467"/>
      <c r="X293" s="149"/>
      <c r="Y293" s="195"/>
      <c r="Z293" s="194"/>
      <c r="AA293" s="195"/>
      <c r="AB293" s="194"/>
      <c r="AC293" s="218"/>
      <c r="AD293" s="194"/>
      <c r="AE293" s="194"/>
      <c r="AF293" s="218"/>
      <c r="AG293" s="151"/>
      <c r="AH293" s="217"/>
      <c r="AI293" s="60"/>
      <c r="AJ293" s="251" t="s">
        <v>214</v>
      </c>
      <c r="AK293" s="269" t="s">
        <v>213</v>
      </c>
      <c r="AL293" s="172">
        <f>IF(AZ284="","",AZ284)</f>
        <v>15</v>
      </c>
      <c r="AM293" s="170" t="str">
        <f t="shared" si="80"/>
        <v>-</v>
      </c>
      <c r="AN293" s="169">
        <f>IF(AX284="","",AX284)</f>
        <v>7</v>
      </c>
      <c r="AO293" s="431" t="str">
        <f>IF(BA284="","",IF(BA284="○","×",IF(BA284="×","○")))</f>
        <v>○</v>
      </c>
      <c r="AP293" s="171">
        <f>IF(AZ287="","",AZ287)</f>
        <v>15</v>
      </c>
      <c r="AQ293" s="174" t="str">
        <f t="shared" si="82"/>
        <v>-</v>
      </c>
      <c r="AR293" s="169">
        <f>IF(AX287="","",AX287)</f>
        <v>14</v>
      </c>
      <c r="AS293" s="431" t="str">
        <f>IF(BA287="","",IF(BA287="○","×",IF(BA287="×","○")))</f>
        <v>○</v>
      </c>
      <c r="AT293" s="175">
        <f>IF(AZ290="","",AZ290)</f>
        <v>15</v>
      </c>
      <c r="AU293" s="170" t="str">
        <f>IF(AT293="","","-")</f>
        <v>-</v>
      </c>
      <c r="AV293" s="173">
        <f>IF(AX290="","",AX290)</f>
        <v>8</v>
      </c>
      <c r="AW293" s="431" t="str">
        <f>IF(BA290="","",IF(BA290="○","×",IF(BA290="×","○")))</f>
        <v>○</v>
      </c>
      <c r="AX293" s="471"/>
      <c r="AY293" s="472"/>
      <c r="AZ293" s="472"/>
      <c r="BA293" s="473"/>
      <c r="BB293" s="421">
        <f>RANK(BO294,BO285:BO294)</f>
        <v>1</v>
      </c>
      <c r="BC293" s="422"/>
      <c r="BD293" s="422"/>
      <c r="BE293" s="423"/>
      <c r="BF293" s="149"/>
      <c r="BG293" s="195"/>
      <c r="BH293" s="194"/>
      <c r="BI293" s="195"/>
      <c r="BJ293" s="194"/>
      <c r="BK293" s="218"/>
      <c r="BL293" s="194"/>
      <c r="BM293" s="194"/>
      <c r="BN293" s="218"/>
      <c r="BO293" s="151"/>
      <c r="BP293" s="217"/>
    </row>
    <row r="294" spans="1:68" ht="13.05" customHeight="1" x14ac:dyDescent="0.15">
      <c r="B294" s="246" t="s">
        <v>316</v>
      </c>
      <c r="C294" s="236" t="s">
        <v>60</v>
      </c>
      <c r="D294" s="172">
        <f>IF(R285="","",R285)</f>
        <v>3</v>
      </c>
      <c r="E294" s="170" t="str">
        <f t="shared" si="79"/>
        <v>-</v>
      </c>
      <c r="F294" s="169">
        <f>IF(P285="","",P285)</f>
        <v>15</v>
      </c>
      <c r="G294" s="432" t="str">
        <f>IF(I291="","",I291)</f>
        <v>-</v>
      </c>
      <c r="H294" s="171">
        <f>IF(R288="","",R288)</f>
        <v>5</v>
      </c>
      <c r="I294" s="170" t="str">
        <f t="shared" si="81"/>
        <v>-</v>
      </c>
      <c r="J294" s="169">
        <f>IF(P288="","",P288)</f>
        <v>15</v>
      </c>
      <c r="K294" s="432" t="str">
        <f>IF(M291="","",M291)</f>
        <v/>
      </c>
      <c r="L294" s="171">
        <f>IF(R291="","",R291)</f>
        <v>7</v>
      </c>
      <c r="M294" s="170" t="str">
        <f>IF(L294="","","-")</f>
        <v>-</v>
      </c>
      <c r="N294" s="169">
        <f>IF(P291="","",P291)</f>
        <v>15</v>
      </c>
      <c r="O294" s="432" t="str">
        <f>IF(Q291="","",Q291)</f>
        <v>-</v>
      </c>
      <c r="P294" s="474"/>
      <c r="Q294" s="475"/>
      <c r="R294" s="475"/>
      <c r="S294" s="476"/>
      <c r="T294" s="468"/>
      <c r="U294" s="469"/>
      <c r="V294" s="469"/>
      <c r="W294" s="470"/>
      <c r="X294" s="149"/>
      <c r="Y294" s="216">
        <f>COUNTIF(D293:S295,"○")</f>
        <v>0</v>
      </c>
      <c r="Z294" s="212">
        <f>COUNTIF(D293:S295,"×")</f>
        <v>3</v>
      </c>
      <c r="AA294" s="215">
        <f>(IF((D293&gt;F293),1,0))+(IF((D294&gt;F294),1,0))+(IF((D295&gt;F295),1,0))+(IF((H293&gt;J293),1,0))+(IF((H294&gt;J294),1,0))+(IF((H295&gt;J295),1,0))+(IF((L293&gt;N293),1,0))+(IF((L294&gt;N294),1,0))+(IF((L295&gt;N295),1,0))+(IF((P293&gt;R293),1,0))+(IF((P294&gt;R294),1,0))+(IF((P295&gt;R295),1,0))</f>
        <v>1</v>
      </c>
      <c r="AB294" s="214">
        <f>(IF((D293&lt;F293),1,0))+(IF((D294&lt;F294),1,0))+(IF((D295&lt;F295),1,0))+(IF((H293&lt;J293),1,0))+(IF((H294&lt;J294),1,0))+(IF((H295&lt;J295),1,0))+(IF((L293&lt;N293),1,0))+(IF((L294&lt;N294),1,0))+(IF((L295&lt;N295),1,0))+(IF((P293&lt;R293),1,0))+(IF((P294&lt;R294),1,0))+(IF((P295&lt;R295),1,0))</f>
        <v>6</v>
      </c>
      <c r="AC294" s="213">
        <f>AA294-AB294</f>
        <v>-5</v>
      </c>
      <c r="AD294" s="212">
        <f>SUM(D293:D295,H293:H295,L293:L295,P293:P295)</f>
        <v>51</v>
      </c>
      <c r="AE294" s="212">
        <f>SUM(F293:F295,J293:J295,N293:N295,R293:R295)</f>
        <v>103</v>
      </c>
      <c r="AF294" s="211">
        <f>AD294-AE294</f>
        <v>-52</v>
      </c>
      <c r="AG294" s="427">
        <f>(Y294-Z294)*1000+(AC294)*100+AF294</f>
        <v>-3552</v>
      </c>
      <c r="AH294" s="428"/>
      <c r="AI294" s="60"/>
      <c r="AJ294" s="250" t="s">
        <v>212</v>
      </c>
      <c r="AK294" s="236" t="s">
        <v>66</v>
      </c>
      <c r="AL294" s="172">
        <f>IF(AZ285="","",AZ285)</f>
        <v>15</v>
      </c>
      <c r="AM294" s="170" t="str">
        <f t="shared" si="80"/>
        <v>-</v>
      </c>
      <c r="AN294" s="169">
        <f>IF(AX285="","",AX285)</f>
        <v>4</v>
      </c>
      <c r="AO294" s="432" t="str">
        <f>IF(AQ291="","",AQ291)</f>
        <v>-</v>
      </c>
      <c r="AP294" s="171">
        <f>IF(AZ288="","",AZ288)</f>
        <v>13</v>
      </c>
      <c r="AQ294" s="170" t="str">
        <f t="shared" si="82"/>
        <v>-</v>
      </c>
      <c r="AR294" s="169">
        <f>IF(AX288="","",AX288)</f>
        <v>15</v>
      </c>
      <c r="AS294" s="432" t="str">
        <f>IF(AU291="","",AU291)</f>
        <v/>
      </c>
      <c r="AT294" s="171">
        <f>IF(AZ291="","",AZ291)</f>
        <v>15</v>
      </c>
      <c r="AU294" s="170" t="str">
        <f>IF(AT294="","","-")</f>
        <v>-</v>
      </c>
      <c r="AV294" s="169">
        <f>IF(AX291="","",AX291)</f>
        <v>9</v>
      </c>
      <c r="AW294" s="432" t="str">
        <f>IF(AY291="","",AY291)</f>
        <v>-</v>
      </c>
      <c r="AX294" s="474"/>
      <c r="AY294" s="475"/>
      <c r="AZ294" s="475"/>
      <c r="BA294" s="476"/>
      <c r="BB294" s="424"/>
      <c r="BC294" s="425"/>
      <c r="BD294" s="425"/>
      <c r="BE294" s="426"/>
      <c r="BF294" s="149"/>
      <c r="BG294" s="216">
        <f>COUNTIF(AL293:BA295,"○")</f>
        <v>3</v>
      </c>
      <c r="BH294" s="212">
        <f>COUNTIF(AL293:BA295,"×")</f>
        <v>0</v>
      </c>
      <c r="BI294" s="215">
        <f>(IF((AL293&gt;AN293),1,0))+(IF((AL294&gt;AN294),1,0))+(IF((AL295&gt;AN295),1,0))+(IF((AP293&gt;AR293),1,0))+(IF((AP294&gt;AR294),1,0))+(IF((AP295&gt;AR295),1,0))+(IF((AT293&gt;AV293),1,0))+(IF((AT294&gt;AV294),1,0))+(IF((AT295&gt;AV295),1,0))+(IF((AX293&gt;AZ293),1,0))+(IF((AX294&gt;AZ294),1,0))+(IF((AX295&gt;AZ295),1,0))</f>
        <v>6</v>
      </c>
      <c r="BJ294" s="214">
        <f>(IF((AL293&lt;AN293),1,0))+(IF((AL294&lt;AN294),1,0))+(IF((AL295&lt;AN295),1,0))+(IF((AP293&lt;AR293),1,0))+(IF((AP294&lt;AR294),1,0))+(IF((AP295&lt;AR295),1,0))+(IF((AT293&lt;AV293),1,0))+(IF((AT294&lt;AV294),1,0))+(IF((AT295&lt;AV295),1,0))+(IF((AX293&lt;AZ293),1,0))+(IF((AX294&lt;AZ294),1,0))+(IF((AX295&lt;AZ295),1,0))</f>
        <v>1</v>
      </c>
      <c r="BK294" s="213">
        <f>BI294-BJ294</f>
        <v>5</v>
      </c>
      <c r="BL294" s="212">
        <f>SUM(AL293:AL295,AP293:AP295,AT293:AT295,AX293:AX295)</f>
        <v>103</v>
      </c>
      <c r="BM294" s="212">
        <f>SUM(AN293:AN295,AR293:AR295,AV293:AV295,AZ293:AZ295)</f>
        <v>66</v>
      </c>
      <c r="BN294" s="211">
        <f>BL294-BM294</f>
        <v>37</v>
      </c>
      <c r="BO294" s="427">
        <f>(BG294-BH294)*1000+(BK294)*100+BN294</f>
        <v>3537</v>
      </c>
      <c r="BP294" s="428"/>
    </row>
    <row r="295" spans="1:68" ht="13.05" customHeight="1" thickBot="1" x14ac:dyDescent="0.2">
      <c r="B295" s="253"/>
      <c r="C295" s="245" t="s">
        <v>156</v>
      </c>
      <c r="D295" s="404">
        <f>IF(R286="","",R286)</f>
        <v>0</v>
      </c>
      <c r="E295" s="405" t="str">
        <f t="shared" si="79"/>
        <v>-</v>
      </c>
      <c r="F295" s="406">
        <f>IF(P286="","",P286)</f>
        <v>15</v>
      </c>
      <c r="G295" s="433" t="str">
        <f>IF(I292="","",I292)</f>
        <v/>
      </c>
      <c r="H295" s="161" t="str">
        <f>IF(R289="","",R289)</f>
        <v/>
      </c>
      <c r="I295" s="160" t="str">
        <f t="shared" si="81"/>
        <v/>
      </c>
      <c r="J295" s="159" t="str">
        <f>IF(P289="","",P289)</f>
        <v/>
      </c>
      <c r="K295" s="433" t="str">
        <f>IF(M292="","",M292)</f>
        <v/>
      </c>
      <c r="L295" s="161" t="str">
        <f>IF(R292="","",R292)</f>
        <v/>
      </c>
      <c r="M295" s="160" t="str">
        <f>IF(L295="","","-")</f>
        <v/>
      </c>
      <c r="N295" s="159" t="str">
        <f>IF(P292="","",P292)</f>
        <v/>
      </c>
      <c r="O295" s="433" t="str">
        <f>IF(Q292="","",Q292)</f>
        <v/>
      </c>
      <c r="P295" s="477"/>
      <c r="Q295" s="478"/>
      <c r="R295" s="478"/>
      <c r="S295" s="479"/>
      <c r="T295" s="3">
        <f>Y294</f>
        <v>0</v>
      </c>
      <c r="U295" s="2" t="s">
        <v>2</v>
      </c>
      <c r="V295" s="2">
        <f>Z294</f>
        <v>3</v>
      </c>
      <c r="W295" s="1" t="s">
        <v>1</v>
      </c>
      <c r="X295" s="149"/>
      <c r="Y295" s="210"/>
      <c r="Z295" s="209"/>
      <c r="AA295" s="210"/>
      <c r="AB295" s="209"/>
      <c r="AC295" s="208"/>
      <c r="AD295" s="209"/>
      <c r="AE295" s="209"/>
      <c r="AF295" s="208"/>
      <c r="AG295" s="196"/>
      <c r="AH295" s="207"/>
      <c r="AI295" s="42"/>
      <c r="AJ295" s="253"/>
      <c r="AK295" s="245" t="s">
        <v>110</v>
      </c>
      <c r="AL295" s="162" t="str">
        <f>IF(AZ286="","",AZ286)</f>
        <v/>
      </c>
      <c r="AM295" s="160" t="str">
        <f t="shared" si="80"/>
        <v/>
      </c>
      <c r="AN295" s="159" t="str">
        <f>IF(AX286="","",AX286)</f>
        <v/>
      </c>
      <c r="AO295" s="433" t="str">
        <f>IF(AQ292="","",AQ292)</f>
        <v/>
      </c>
      <c r="AP295" s="161">
        <f>IF(AZ289="","",AZ289)</f>
        <v>15</v>
      </c>
      <c r="AQ295" s="160" t="str">
        <f t="shared" si="82"/>
        <v>-</v>
      </c>
      <c r="AR295" s="159">
        <f>IF(AX289="","",AX289)</f>
        <v>9</v>
      </c>
      <c r="AS295" s="433" t="str">
        <f>IF(AU292="","",AU292)</f>
        <v/>
      </c>
      <c r="AT295" s="161" t="str">
        <f>IF(AZ292="","",AZ292)</f>
        <v/>
      </c>
      <c r="AU295" s="160" t="str">
        <f>IF(AT295="","","-")</f>
        <v/>
      </c>
      <c r="AV295" s="159" t="str">
        <f>IF(AX292="","",AX292)</f>
        <v/>
      </c>
      <c r="AW295" s="433" t="str">
        <f>IF(AY292="","",AY292)</f>
        <v/>
      </c>
      <c r="AX295" s="477"/>
      <c r="AY295" s="478"/>
      <c r="AZ295" s="478"/>
      <c r="BA295" s="479"/>
      <c r="BB295" s="100">
        <f>BG294</f>
        <v>3</v>
      </c>
      <c r="BC295" s="101" t="s">
        <v>2</v>
      </c>
      <c r="BD295" s="101">
        <f>BH294</f>
        <v>0</v>
      </c>
      <c r="BE295" s="102" t="s">
        <v>1</v>
      </c>
      <c r="BF295" s="149"/>
      <c r="BG295" s="210"/>
      <c r="BH295" s="209"/>
      <c r="BI295" s="210"/>
      <c r="BJ295" s="209"/>
      <c r="BK295" s="208"/>
      <c r="BL295" s="209"/>
      <c r="BM295" s="209"/>
      <c r="BN295" s="208"/>
      <c r="BO295" s="196"/>
      <c r="BP295" s="207"/>
    </row>
    <row r="296" spans="1:68" ht="13.05" customHeight="1" thickBot="1" x14ac:dyDescent="0.25">
      <c r="A296" s="26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</row>
    <row r="297" spans="1:68" ht="13.05" customHeight="1" x14ac:dyDescent="0.15">
      <c r="A297" s="26"/>
      <c r="B297" s="537" t="s">
        <v>57</v>
      </c>
      <c r="C297" s="538"/>
      <c r="D297" s="525" t="str">
        <f>B299</f>
        <v>吉田宗晃</v>
      </c>
      <c r="E297" s="526"/>
      <c r="F297" s="526"/>
      <c r="G297" s="527"/>
      <c r="H297" s="528" t="str">
        <f>B302</f>
        <v>湯上和幸</v>
      </c>
      <c r="I297" s="526"/>
      <c r="J297" s="526"/>
      <c r="K297" s="527"/>
      <c r="L297" s="528" t="str">
        <f>B305</f>
        <v>田中秀仁</v>
      </c>
      <c r="M297" s="526"/>
      <c r="N297" s="526"/>
      <c r="O297" s="527"/>
      <c r="P297" s="528" t="str">
        <f>B308</f>
        <v>曽根悠斗</v>
      </c>
      <c r="Q297" s="526"/>
      <c r="R297" s="526"/>
      <c r="S297" s="541"/>
      <c r="T297" s="446" t="s">
        <v>4</v>
      </c>
      <c r="U297" s="447"/>
      <c r="V297" s="447"/>
      <c r="W297" s="448"/>
      <c r="X297" s="149"/>
      <c r="Y297" s="449" t="s">
        <v>21</v>
      </c>
      <c r="Z297" s="450"/>
      <c r="AA297" s="449" t="s">
        <v>20</v>
      </c>
      <c r="AB297" s="451"/>
      <c r="AC297" s="450"/>
      <c r="AD297" s="452" t="s">
        <v>19</v>
      </c>
      <c r="AE297" s="453"/>
      <c r="AF297" s="454"/>
      <c r="AG297" s="149"/>
      <c r="AH297" s="149"/>
      <c r="AI297" s="39"/>
      <c r="AJ297" s="537" t="s">
        <v>377</v>
      </c>
      <c r="AK297" s="538"/>
      <c r="AL297" s="525" t="str">
        <f>AJ299</f>
        <v>徳田瑛士</v>
      </c>
      <c r="AM297" s="526"/>
      <c r="AN297" s="526"/>
      <c r="AO297" s="527"/>
      <c r="AP297" s="528" t="str">
        <f>AJ302</f>
        <v>猪川ももか</v>
      </c>
      <c r="AQ297" s="526"/>
      <c r="AR297" s="526"/>
      <c r="AS297" s="527"/>
      <c r="AT297" s="528" t="str">
        <f>AJ305</f>
        <v>小林英雄</v>
      </c>
      <c r="AU297" s="526"/>
      <c r="AV297" s="526"/>
      <c r="AW297" s="527"/>
      <c r="AX297" s="528" t="str">
        <f>AJ308</f>
        <v>菊地華子</v>
      </c>
      <c r="AY297" s="526"/>
      <c r="AZ297" s="526"/>
      <c r="BA297" s="541"/>
      <c r="BB297" s="446" t="s">
        <v>4</v>
      </c>
      <c r="BC297" s="447"/>
      <c r="BD297" s="447"/>
      <c r="BE297" s="448"/>
      <c r="BF297" s="149"/>
      <c r="BG297" s="449" t="s">
        <v>21</v>
      </c>
      <c r="BH297" s="450"/>
      <c r="BI297" s="449" t="s">
        <v>20</v>
      </c>
      <c r="BJ297" s="451"/>
      <c r="BK297" s="450"/>
      <c r="BL297" s="452" t="s">
        <v>19</v>
      </c>
      <c r="BM297" s="453"/>
      <c r="BN297" s="454"/>
      <c r="BO297" s="149"/>
      <c r="BP297" s="149"/>
    </row>
    <row r="298" spans="1:68" ht="13.05" customHeight="1" thickBot="1" x14ac:dyDescent="0.2">
      <c r="A298" s="26"/>
      <c r="B298" s="580"/>
      <c r="C298" s="581"/>
      <c r="D298" s="506" t="str">
        <f>B300</f>
        <v>藤田理恵</v>
      </c>
      <c r="E298" s="507"/>
      <c r="F298" s="507"/>
      <c r="G298" s="508"/>
      <c r="H298" s="509" t="str">
        <f>B303</f>
        <v>豊岡さおり</v>
      </c>
      <c r="I298" s="507"/>
      <c r="J298" s="507"/>
      <c r="K298" s="508"/>
      <c r="L298" s="509" t="str">
        <f>B306</f>
        <v>亀岡直美</v>
      </c>
      <c r="M298" s="507"/>
      <c r="N298" s="507"/>
      <c r="O298" s="508"/>
      <c r="P298" s="509" t="str">
        <f>B309</f>
        <v>滝本美玲</v>
      </c>
      <c r="Q298" s="507"/>
      <c r="R298" s="507"/>
      <c r="S298" s="536"/>
      <c r="T298" s="434" t="s">
        <v>3</v>
      </c>
      <c r="U298" s="435"/>
      <c r="V298" s="435"/>
      <c r="W298" s="436"/>
      <c r="X298" s="149"/>
      <c r="Y298" s="193" t="s">
        <v>18</v>
      </c>
      <c r="Z298" s="192" t="s">
        <v>1</v>
      </c>
      <c r="AA298" s="193" t="s">
        <v>22</v>
      </c>
      <c r="AB298" s="192" t="s">
        <v>17</v>
      </c>
      <c r="AC298" s="191" t="s">
        <v>16</v>
      </c>
      <c r="AD298" s="192" t="s">
        <v>22</v>
      </c>
      <c r="AE298" s="192" t="s">
        <v>17</v>
      </c>
      <c r="AF298" s="191" t="s">
        <v>16</v>
      </c>
      <c r="AG298" s="149"/>
      <c r="AH298" s="149"/>
      <c r="AI298" s="39"/>
      <c r="AJ298" s="580"/>
      <c r="AK298" s="581"/>
      <c r="AL298" s="506" t="str">
        <f>AJ300</f>
        <v>山口莉奈</v>
      </c>
      <c r="AM298" s="507"/>
      <c r="AN298" s="507"/>
      <c r="AO298" s="508"/>
      <c r="AP298" s="509" t="str">
        <f>AJ303</f>
        <v>石水玲珈</v>
      </c>
      <c r="AQ298" s="507"/>
      <c r="AR298" s="507"/>
      <c r="AS298" s="508"/>
      <c r="AT298" s="509" t="str">
        <f>AJ306</f>
        <v>大平ひろみ</v>
      </c>
      <c r="AU298" s="507"/>
      <c r="AV298" s="507"/>
      <c r="AW298" s="508"/>
      <c r="AX298" s="509" t="str">
        <f>AJ309</f>
        <v>菊地晴翔</v>
      </c>
      <c r="AY298" s="507"/>
      <c r="AZ298" s="507"/>
      <c r="BA298" s="536"/>
      <c r="BB298" s="434" t="s">
        <v>3</v>
      </c>
      <c r="BC298" s="435"/>
      <c r="BD298" s="435"/>
      <c r="BE298" s="436"/>
      <c r="BF298" s="149"/>
      <c r="BG298" s="193" t="s">
        <v>18</v>
      </c>
      <c r="BH298" s="192" t="s">
        <v>1</v>
      </c>
      <c r="BI298" s="193" t="s">
        <v>22</v>
      </c>
      <c r="BJ298" s="192" t="s">
        <v>17</v>
      </c>
      <c r="BK298" s="191" t="s">
        <v>16</v>
      </c>
      <c r="BL298" s="192" t="s">
        <v>22</v>
      </c>
      <c r="BM298" s="192" t="s">
        <v>17</v>
      </c>
      <c r="BN298" s="191" t="s">
        <v>16</v>
      </c>
      <c r="BO298" s="149"/>
      <c r="BP298" s="149"/>
    </row>
    <row r="299" spans="1:68" ht="13.05" customHeight="1" x14ac:dyDescent="0.15">
      <c r="A299" s="26"/>
      <c r="B299" s="246" t="s">
        <v>217</v>
      </c>
      <c r="C299" s="236" t="s">
        <v>380</v>
      </c>
      <c r="D299" s="501"/>
      <c r="E299" s="502"/>
      <c r="F299" s="502"/>
      <c r="G299" s="503"/>
      <c r="H299" s="278">
        <v>15</v>
      </c>
      <c r="I299" s="170" t="str">
        <f>IF(H299="","","-")</f>
        <v>-</v>
      </c>
      <c r="J299" s="177">
        <v>13</v>
      </c>
      <c r="K299" s="437" t="str">
        <f>IF(H299&lt;&gt;"",IF(H299&gt;J299,IF(H300&gt;J300,"○",IF(H301&gt;J301,"○","×")),IF(H300&gt;J300,IF(H301&gt;J301,"○","×"),"×")),"")</f>
        <v>×</v>
      </c>
      <c r="L299" s="150">
        <v>15</v>
      </c>
      <c r="M299" s="190" t="str">
        <f t="shared" ref="M299:M304" si="83">IF(L299="","","-")</f>
        <v>-</v>
      </c>
      <c r="N299" s="189">
        <v>14</v>
      </c>
      <c r="O299" s="437" t="str">
        <f>IF(L299&lt;&gt;"",IF(L299&gt;N299,IF(L300&gt;N300,"○",IF(L301&gt;N301,"○","×")),IF(L300&gt;N300,IF(L301&gt;N301,"○","×"),"×")),"")</f>
        <v>○</v>
      </c>
      <c r="P299" s="220">
        <v>15</v>
      </c>
      <c r="Q299" s="190" t="str">
        <f t="shared" ref="Q299:Q307" si="84">IF(P299="","","-")</f>
        <v>-</v>
      </c>
      <c r="R299" s="177">
        <v>10</v>
      </c>
      <c r="S299" s="440" t="str">
        <f>IF(P299&lt;&gt;"",IF(P299&gt;R299,IF(P300&gt;R300,"○",IF(P301&gt;R301,"○","×")),IF(P300&gt;R300,IF(P301&gt;R301,"○","×"),"×")),"")</f>
        <v>○</v>
      </c>
      <c r="T299" s="441">
        <f>RANK(AG300,AG300:AG309)</f>
        <v>2</v>
      </c>
      <c r="U299" s="442"/>
      <c r="V299" s="442"/>
      <c r="W299" s="443"/>
      <c r="X299" s="149"/>
      <c r="Y299" s="216"/>
      <c r="Z299" s="212"/>
      <c r="AA299" s="195"/>
      <c r="AB299" s="194"/>
      <c r="AC299" s="218"/>
      <c r="AD299" s="212"/>
      <c r="AE299" s="212"/>
      <c r="AF299" s="211"/>
      <c r="AG299" s="149"/>
      <c r="AH299" s="149"/>
      <c r="AI299" s="39"/>
      <c r="AJ299" s="246" t="s">
        <v>181</v>
      </c>
      <c r="AK299" s="236" t="s">
        <v>180</v>
      </c>
      <c r="AL299" s="501"/>
      <c r="AM299" s="502"/>
      <c r="AN299" s="502"/>
      <c r="AO299" s="503"/>
      <c r="AP299" s="278">
        <v>15</v>
      </c>
      <c r="AQ299" s="170" t="str">
        <f>IF(AP299="","","-")</f>
        <v>-</v>
      </c>
      <c r="AR299" s="177">
        <v>5</v>
      </c>
      <c r="AS299" s="437" t="str">
        <f>IF(AP299&lt;&gt;"",IF(AP299&gt;AR299,IF(AP300&gt;AR300,"○",IF(AP301&gt;AR301,"○","×")),IF(AP300&gt;AR300,IF(AP301&gt;AR301,"○","×"),"×")),"")</f>
        <v>○</v>
      </c>
      <c r="AT299" s="150">
        <v>15</v>
      </c>
      <c r="AU299" s="190" t="str">
        <f t="shared" ref="AU299:AU304" si="85">IF(AT299="","","-")</f>
        <v>-</v>
      </c>
      <c r="AV299" s="189">
        <v>9</v>
      </c>
      <c r="AW299" s="437" t="str">
        <f>IF(AT299&lt;&gt;"",IF(AT299&gt;AV299,IF(AT300&gt;AV300,"○",IF(AT301&gt;AV301,"○","×")),IF(AT300&gt;AV300,IF(AT301&gt;AV301,"○","×"),"×")),"")</f>
        <v>○</v>
      </c>
      <c r="AX299" s="220">
        <v>15</v>
      </c>
      <c r="AY299" s="190" t="str">
        <f t="shared" ref="AY299:AY307" si="86">IF(AX299="","","-")</f>
        <v>-</v>
      </c>
      <c r="AZ299" s="177">
        <v>8</v>
      </c>
      <c r="BA299" s="440" t="str">
        <f>IF(AX299&lt;&gt;"",IF(AX299&gt;AZ299,IF(AX300&gt;AZ300,"○",IF(AX301&gt;AZ301,"○","×")),IF(AX300&gt;AZ300,IF(AX301&gt;AZ301,"○","×"),"×")),"")</f>
        <v>○</v>
      </c>
      <c r="BB299" s="441">
        <f>RANK(BO300,BO300:BO309)</f>
        <v>1</v>
      </c>
      <c r="BC299" s="442"/>
      <c r="BD299" s="442"/>
      <c r="BE299" s="443"/>
      <c r="BF299" s="149"/>
      <c r="BG299" s="216"/>
      <c r="BH299" s="212"/>
      <c r="BI299" s="195"/>
      <c r="BJ299" s="194"/>
      <c r="BK299" s="218"/>
      <c r="BL299" s="212"/>
      <c r="BM299" s="212"/>
      <c r="BN299" s="211"/>
      <c r="BO299" s="149"/>
      <c r="BP299" s="149"/>
    </row>
    <row r="300" spans="1:68" ht="13.05" customHeight="1" x14ac:dyDescent="0.15">
      <c r="A300" s="26"/>
      <c r="B300" s="246" t="s">
        <v>215</v>
      </c>
      <c r="C300" s="236" t="s">
        <v>384</v>
      </c>
      <c r="D300" s="504"/>
      <c r="E300" s="475"/>
      <c r="F300" s="475"/>
      <c r="G300" s="492"/>
      <c r="H300" s="278">
        <v>12</v>
      </c>
      <c r="I300" s="170" t="str">
        <f>IF(H300="","","-")</f>
        <v>-</v>
      </c>
      <c r="J300" s="188">
        <v>15</v>
      </c>
      <c r="K300" s="438"/>
      <c r="L300" s="150">
        <v>15</v>
      </c>
      <c r="M300" s="170" t="str">
        <f t="shared" si="83"/>
        <v>-</v>
      </c>
      <c r="N300" s="177">
        <v>13</v>
      </c>
      <c r="O300" s="438"/>
      <c r="P300" s="150">
        <v>15</v>
      </c>
      <c r="Q300" s="170" t="str">
        <f t="shared" si="84"/>
        <v>-</v>
      </c>
      <c r="R300" s="177">
        <v>8</v>
      </c>
      <c r="S300" s="429"/>
      <c r="T300" s="424"/>
      <c r="U300" s="425"/>
      <c r="V300" s="425"/>
      <c r="W300" s="426"/>
      <c r="X300" s="149"/>
      <c r="Y300" s="216">
        <f>COUNTIF(D299:S301,"○")</f>
        <v>2</v>
      </c>
      <c r="Z300" s="212">
        <f>COUNTIF(D299:S301,"×")</f>
        <v>1</v>
      </c>
      <c r="AA300" s="215">
        <f>(IF((D299&gt;F299),1,0))+(IF((D300&gt;F300),1,0))+(IF((D301&gt;F301),1,0))+(IF((H299&gt;J299),1,0))+(IF((H300&gt;J300),1,0))+(IF((H301&gt;J301),1,0))+(IF((L299&gt;N299),1,0))+(IF((L300&gt;N300),1,0))+(IF((L301&gt;N301),1,0))+(IF((P299&gt;R299),1,0))+(IF((P300&gt;R300),1,0))+(IF((P301&gt;R301),1,0))</f>
        <v>5</v>
      </c>
      <c r="AB300" s="214">
        <f>(IF((D299&lt;F299),1,0))+(IF((D300&lt;F300),1,0))+(IF((D301&lt;F301),1,0))+(IF((H299&lt;J299),1,0))+(IF((H300&lt;J300),1,0))+(IF((H301&lt;J301),1,0))+(IF((L299&lt;N299),1,0))+(IF((L300&lt;N300),1,0))+(IF((L301&lt;N301),1,0))+(IF((P299&lt;R299),1,0))+(IF((P300&lt;R300),1,0))+(IF((P301&lt;R301),1,0))</f>
        <v>2</v>
      </c>
      <c r="AC300" s="213">
        <f>AA300-AB300</f>
        <v>3</v>
      </c>
      <c r="AD300" s="212">
        <f>SUM(D299:D301,H299:H301,L299:L301,P299:P301)</f>
        <v>98</v>
      </c>
      <c r="AE300" s="212">
        <f>SUM(F299:F301,J299:J301,N299:N301,R299:R301)</f>
        <v>88</v>
      </c>
      <c r="AF300" s="211">
        <f>AD300-AE300</f>
        <v>10</v>
      </c>
      <c r="AG300" s="427">
        <f>(Y300-Z300)*1000+(AC300)*100+AF300</f>
        <v>1310</v>
      </c>
      <c r="AH300" s="428"/>
      <c r="AI300" s="39"/>
      <c r="AJ300" s="246" t="s">
        <v>177</v>
      </c>
      <c r="AK300" s="236" t="s">
        <v>363</v>
      </c>
      <c r="AL300" s="504"/>
      <c r="AM300" s="475"/>
      <c r="AN300" s="475"/>
      <c r="AO300" s="492"/>
      <c r="AP300" s="278">
        <v>15</v>
      </c>
      <c r="AQ300" s="170" t="str">
        <f>IF(AP300="","","-")</f>
        <v>-</v>
      </c>
      <c r="AR300" s="188">
        <v>11</v>
      </c>
      <c r="AS300" s="438"/>
      <c r="AT300" s="150">
        <v>15</v>
      </c>
      <c r="AU300" s="170" t="str">
        <f t="shared" si="85"/>
        <v>-</v>
      </c>
      <c r="AV300" s="177">
        <v>8</v>
      </c>
      <c r="AW300" s="438"/>
      <c r="AX300" s="150">
        <v>15</v>
      </c>
      <c r="AY300" s="170" t="str">
        <f t="shared" si="86"/>
        <v>-</v>
      </c>
      <c r="AZ300" s="177">
        <v>13</v>
      </c>
      <c r="BA300" s="429"/>
      <c r="BB300" s="424"/>
      <c r="BC300" s="425"/>
      <c r="BD300" s="425"/>
      <c r="BE300" s="426"/>
      <c r="BF300" s="149"/>
      <c r="BG300" s="216">
        <f>COUNTIF(AL299:BA301,"○")</f>
        <v>3</v>
      </c>
      <c r="BH300" s="212">
        <f>COUNTIF(AL299:BA301,"×")</f>
        <v>0</v>
      </c>
      <c r="BI300" s="215">
        <f>(IF((AL299&gt;AN299),1,0))+(IF((AL300&gt;AN300),1,0))+(IF((AL301&gt;AN301),1,0))+(IF((AP299&gt;AR299),1,0))+(IF((AP300&gt;AR300),1,0))+(IF((AP301&gt;AR301),1,0))+(IF((AT299&gt;AV299),1,0))+(IF((AT300&gt;AV300),1,0))+(IF((AT301&gt;AV301),1,0))+(IF((AX299&gt;AZ299),1,0))+(IF((AX300&gt;AZ300),1,0))+(IF((AX301&gt;AZ301),1,0))</f>
        <v>6</v>
      </c>
      <c r="BJ300" s="214">
        <f>(IF((AL299&lt;AN299),1,0))+(IF((AL300&lt;AN300),1,0))+(IF((AL301&lt;AN301),1,0))+(IF((AP299&lt;AR299),1,0))+(IF((AP300&lt;AR300),1,0))+(IF((AP301&lt;AR301),1,0))+(IF((AT299&lt;AV299),1,0))+(IF((AT300&lt;AV300),1,0))+(IF((AT301&lt;AV301),1,0))+(IF((AX299&lt;AZ299),1,0))+(IF((AX300&lt;AZ300),1,0))+(IF((AX301&lt;AZ301),1,0))</f>
        <v>0</v>
      </c>
      <c r="BK300" s="213">
        <f>BI300-BJ300</f>
        <v>6</v>
      </c>
      <c r="BL300" s="212">
        <f>SUM(AL299:AL301,AP299:AP301,AT299:AT301,AX299:AX301)</f>
        <v>90</v>
      </c>
      <c r="BM300" s="212">
        <f>SUM(AN299:AN301,AR299:AR301,AV299:AV301,AZ299:AZ301)</f>
        <v>54</v>
      </c>
      <c r="BN300" s="211">
        <f>BL300-BM300</f>
        <v>36</v>
      </c>
      <c r="BO300" s="427">
        <f>(BG300-BH300)*1000+(BK300)*100+BN300</f>
        <v>3636</v>
      </c>
      <c r="BP300" s="428"/>
    </row>
    <row r="301" spans="1:68" ht="13.05" customHeight="1" x14ac:dyDescent="0.15">
      <c r="A301" s="26"/>
      <c r="B301" s="248"/>
      <c r="C301" s="268" t="s">
        <v>99</v>
      </c>
      <c r="D301" s="505"/>
      <c r="E301" s="494"/>
      <c r="F301" s="494"/>
      <c r="G301" s="495"/>
      <c r="H301" s="153">
        <v>11</v>
      </c>
      <c r="I301" s="170" t="str">
        <f>IF(H301="","","-")</f>
        <v>-</v>
      </c>
      <c r="J301" s="184">
        <v>15</v>
      </c>
      <c r="K301" s="439"/>
      <c r="L301" s="153"/>
      <c r="M301" s="185" t="str">
        <f t="shared" si="83"/>
        <v/>
      </c>
      <c r="N301" s="184"/>
      <c r="O301" s="438"/>
      <c r="P301" s="153"/>
      <c r="Q301" s="185" t="str">
        <f t="shared" si="84"/>
        <v/>
      </c>
      <c r="R301" s="184"/>
      <c r="S301" s="429"/>
      <c r="T301" s="97">
        <f>Y300</f>
        <v>2</v>
      </c>
      <c r="U301" s="98" t="s">
        <v>2</v>
      </c>
      <c r="V301" s="98">
        <f>Z300</f>
        <v>1</v>
      </c>
      <c r="W301" s="99" t="s">
        <v>1</v>
      </c>
      <c r="X301" s="149"/>
      <c r="Y301" s="216"/>
      <c r="Z301" s="212"/>
      <c r="AA301" s="216"/>
      <c r="AB301" s="212"/>
      <c r="AC301" s="211"/>
      <c r="AD301" s="212"/>
      <c r="AE301" s="212"/>
      <c r="AF301" s="211"/>
      <c r="AG301" s="151"/>
      <c r="AH301" s="217"/>
      <c r="AI301" s="39"/>
      <c r="AJ301" s="248"/>
      <c r="AK301" s="268" t="s">
        <v>179</v>
      </c>
      <c r="AL301" s="505"/>
      <c r="AM301" s="494"/>
      <c r="AN301" s="494"/>
      <c r="AO301" s="495"/>
      <c r="AP301" s="153"/>
      <c r="AQ301" s="170" t="str">
        <f>IF(AP301="","","-")</f>
        <v/>
      </c>
      <c r="AR301" s="184"/>
      <c r="AS301" s="439"/>
      <c r="AT301" s="153"/>
      <c r="AU301" s="185" t="str">
        <f t="shared" si="85"/>
        <v/>
      </c>
      <c r="AV301" s="184"/>
      <c r="AW301" s="438"/>
      <c r="AX301" s="153"/>
      <c r="AY301" s="185" t="str">
        <f t="shared" si="86"/>
        <v/>
      </c>
      <c r="AZ301" s="184"/>
      <c r="BA301" s="429"/>
      <c r="BB301" s="97">
        <f>BG300</f>
        <v>3</v>
      </c>
      <c r="BC301" s="98" t="s">
        <v>2</v>
      </c>
      <c r="BD301" s="98">
        <f>BH300</f>
        <v>0</v>
      </c>
      <c r="BE301" s="99" t="s">
        <v>1</v>
      </c>
      <c r="BF301" s="149"/>
      <c r="BG301" s="216"/>
      <c r="BH301" s="212"/>
      <c r="BI301" s="216"/>
      <c r="BJ301" s="212"/>
      <c r="BK301" s="211"/>
      <c r="BL301" s="212"/>
      <c r="BM301" s="212"/>
      <c r="BN301" s="211"/>
      <c r="BO301" s="151"/>
      <c r="BP301" s="217"/>
    </row>
    <row r="302" spans="1:68" ht="13.05" customHeight="1" x14ac:dyDescent="0.15">
      <c r="A302" s="26"/>
      <c r="B302" s="246" t="s">
        <v>264</v>
      </c>
      <c r="C302" s="269" t="s">
        <v>263</v>
      </c>
      <c r="D302" s="172">
        <f>IF(J299="","",J299)</f>
        <v>13</v>
      </c>
      <c r="E302" s="170" t="str">
        <f t="shared" ref="E302:E310" si="87">IF(D302="","","-")</f>
        <v>-</v>
      </c>
      <c r="F302" s="169">
        <f>IF(H299="","",H299)</f>
        <v>15</v>
      </c>
      <c r="G302" s="431" t="str">
        <f>IF(K299="","",IF(K299="○","×",IF(K299="×","○")))</f>
        <v>○</v>
      </c>
      <c r="H302" s="471"/>
      <c r="I302" s="472"/>
      <c r="J302" s="472"/>
      <c r="K302" s="491"/>
      <c r="L302" s="150">
        <v>15</v>
      </c>
      <c r="M302" s="170" t="str">
        <f t="shared" si="83"/>
        <v>-</v>
      </c>
      <c r="N302" s="177">
        <v>4</v>
      </c>
      <c r="O302" s="444" t="str">
        <f>IF(L302&lt;&gt;"",IF(L302&gt;N302,IF(L303&gt;N303,"○",IF(L304&gt;N304,"○","×")),IF(L303&gt;N303,IF(L304&gt;N304,"○","×"),"×")),"")</f>
        <v>○</v>
      </c>
      <c r="P302" s="150">
        <v>15</v>
      </c>
      <c r="Q302" s="170" t="str">
        <f t="shared" si="84"/>
        <v>-</v>
      </c>
      <c r="R302" s="177">
        <v>2</v>
      </c>
      <c r="S302" s="445" t="str">
        <f>IF(P302&lt;&gt;"",IF(P302&gt;R302,IF(P303&gt;R303,"○",IF(P304&gt;R304,"○","×")),IF(P303&gt;R303,IF(P304&gt;R304,"○","×"),"×")),"")</f>
        <v>○</v>
      </c>
      <c r="T302" s="421">
        <f>RANK(AG303,AG300:AG309)</f>
        <v>1</v>
      </c>
      <c r="U302" s="422"/>
      <c r="V302" s="422"/>
      <c r="W302" s="423"/>
      <c r="X302" s="149"/>
      <c r="Y302" s="195"/>
      <c r="Z302" s="194"/>
      <c r="AA302" s="195"/>
      <c r="AB302" s="194"/>
      <c r="AC302" s="218"/>
      <c r="AD302" s="194"/>
      <c r="AE302" s="194"/>
      <c r="AF302" s="218"/>
      <c r="AG302" s="151"/>
      <c r="AH302" s="217"/>
      <c r="AI302" s="39"/>
      <c r="AJ302" s="246" t="s">
        <v>124</v>
      </c>
      <c r="AK302" s="269" t="s">
        <v>343</v>
      </c>
      <c r="AL302" s="172">
        <f>IF(AR299="","",AR299)</f>
        <v>5</v>
      </c>
      <c r="AM302" s="170" t="str">
        <f t="shared" ref="AM302:AM310" si="88">IF(AL302="","","-")</f>
        <v>-</v>
      </c>
      <c r="AN302" s="169">
        <f>IF(AP299="","",AP299)</f>
        <v>15</v>
      </c>
      <c r="AO302" s="431" t="str">
        <f>IF(AS299="","",IF(AS299="○","×",IF(AS299="×","○")))</f>
        <v>×</v>
      </c>
      <c r="AP302" s="471"/>
      <c r="AQ302" s="472"/>
      <c r="AR302" s="472"/>
      <c r="AS302" s="491"/>
      <c r="AT302" s="150">
        <v>11</v>
      </c>
      <c r="AU302" s="170" t="str">
        <f t="shared" si="85"/>
        <v>-</v>
      </c>
      <c r="AV302" s="177">
        <v>15</v>
      </c>
      <c r="AW302" s="444" t="str">
        <f>IF(AT302&lt;&gt;"",IF(AT302&gt;AV302,IF(AT303&gt;AV303,"○",IF(AT304&gt;AV304,"○","×")),IF(AT303&gt;AV303,IF(AT304&gt;AV304,"○","×"),"×")),"")</f>
        <v>○</v>
      </c>
      <c r="AX302" s="150">
        <v>8</v>
      </c>
      <c r="AY302" s="170" t="str">
        <f t="shared" si="86"/>
        <v>-</v>
      </c>
      <c r="AZ302" s="177">
        <v>15</v>
      </c>
      <c r="BA302" s="445" t="str">
        <f>IF(AX302&lt;&gt;"",IF(AX302&gt;AZ302,IF(AX303&gt;AZ303,"○",IF(AX304&gt;AZ304,"○","×")),IF(AX303&gt;AZ303,IF(AX304&gt;AZ304,"○","×"),"×")),"")</f>
        <v>×</v>
      </c>
      <c r="BB302" s="421">
        <f>RANK(BO303,BO300:BO309)</f>
        <v>3</v>
      </c>
      <c r="BC302" s="422"/>
      <c r="BD302" s="422"/>
      <c r="BE302" s="423"/>
      <c r="BF302" s="149"/>
      <c r="BG302" s="195"/>
      <c r="BH302" s="194"/>
      <c r="BI302" s="195"/>
      <c r="BJ302" s="194"/>
      <c r="BK302" s="218"/>
      <c r="BL302" s="194"/>
      <c r="BM302" s="194"/>
      <c r="BN302" s="218"/>
      <c r="BO302" s="151"/>
      <c r="BP302" s="217"/>
    </row>
    <row r="303" spans="1:68" ht="13.05" customHeight="1" x14ac:dyDescent="0.15">
      <c r="A303" s="26"/>
      <c r="B303" s="246" t="s">
        <v>261</v>
      </c>
      <c r="C303" s="236" t="s">
        <v>260</v>
      </c>
      <c r="D303" s="172">
        <f>IF(J300="","",J300)</f>
        <v>15</v>
      </c>
      <c r="E303" s="170" t="str">
        <f t="shared" si="87"/>
        <v>-</v>
      </c>
      <c r="F303" s="169">
        <f>IF(H300="","",H300)</f>
        <v>12</v>
      </c>
      <c r="G303" s="432" t="str">
        <f>IF(I300="","",I300)</f>
        <v>-</v>
      </c>
      <c r="H303" s="474"/>
      <c r="I303" s="475"/>
      <c r="J303" s="475"/>
      <c r="K303" s="492"/>
      <c r="L303" s="150">
        <v>15</v>
      </c>
      <c r="M303" s="170" t="str">
        <f t="shared" si="83"/>
        <v>-</v>
      </c>
      <c r="N303" s="177">
        <v>9</v>
      </c>
      <c r="O303" s="438"/>
      <c r="P303" s="150">
        <v>15</v>
      </c>
      <c r="Q303" s="170" t="str">
        <f t="shared" si="84"/>
        <v>-</v>
      </c>
      <c r="R303" s="177">
        <v>8</v>
      </c>
      <c r="S303" s="429"/>
      <c r="T303" s="424"/>
      <c r="U303" s="425"/>
      <c r="V303" s="425"/>
      <c r="W303" s="426"/>
      <c r="X303" s="149"/>
      <c r="Y303" s="216">
        <f>COUNTIF(D302:S304,"○")</f>
        <v>3</v>
      </c>
      <c r="Z303" s="212">
        <f>COUNTIF(D302:S304,"×")</f>
        <v>0</v>
      </c>
      <c r="AA303" s="215">
        <f>(IF((D302&gt;F302),1,0))+(IF((D303&gt;F303),1,0))+(IF((D304&gt;F304),1,0))+(IF((H302&gt;J302),1,0))+(IF((H303&gt;J303),1,0))+(IF((H304&gt;J304),1,0))+(IF((L302&gt;N302),1,0))+(IF((L303&gt;N303),1,0))+(IF((L304&gt;N304),1,0))+(IF((P302&gt;R302),1,0))+(IF((P303&gt;R303),1,0))+(IF((P304&gt;R304),1,0))</f>
        <v>6</v>
      </c>
      <c r="AB303" s="214">
        <f>(IF((D302&lt;F302),1,0))+(IF((D303&lt;F303),1,0))+(IF((D304&lt;F304),1,0))+(IF((H302&lt;J302),1,0))+(IF((H303&lt;J303),1,0))+(IF((H304&lt;J304),1,0))+(IF((L302&lt;N302),1,0))+(IF((L303&lt;N303),1,0))+(IF((L304&lt;N304),1,0))+(IF((P302&lt;R302),1,0))+(IF((P303&lt;R303),1,0))+(IF((P304&lt;R304),1,0))</f>
        <v>1</v>
      </c>
      <c r="AC303" s="213">
        <f>AA303-AB303</f>
        <v>5</v>
      </c>
      <c r="AD303" s="212">
        <f>SUM(D302:D304,H302:H304,L302:L304,P302:P304)</f>
        <v>103</v>
      </c>
      <c r="AE303" s="212">
        <f>SUM(F302:F304,J302:J304,N302:N304,R302:R304)</f>
        <v>61</v>
      </c>
      <c r="AF303" s="211">
        <f>AD303-AE303</f>
        <v>42</v>
      </c>
      <c r="AG303" s="427">
        <f>(Y303-Z303)*1000+(AC303)*100+AF303</f>
        <v>3542</v>
      </c>
      <c r="AH303" s="428"/>
      <c r="AI303" s="39"/>
      <c r="AJ303" s="246" t="s">
        <v>123</v>
      </c>
      <c r="AK303" s="236" t="s">
        <v>343</v>
      </c>
      <c r="AL303" s="172">
        <f>IF(AR300="","",AR300)</f>
        <v>11</v>
      </c>
      <c r="AM303" s="170" t="str">
        <f t="shared" si="88"/>
        <v>-</v>
      </c>
      <c r="AN303" s="169">
        <f>IF(AP300="","",AP300)</f>
        <v>15</v>
      </c>
      <c r="AO303" s="432" t="str">
        <f>IF(AQ300="","",AQ300)</f>
        <v>-</v>
      </c>
      <c r="AP303" s="474"/>
      <c r="AQ303" s="475"/>
      <c r="AR303" s="475"/>
      <c r="AS303" s="492"/>
      <c r="AT303" s="150">
        <v>15</v>
      </c>
      <c r="AU303" s="170" t="str">
        <f t="shared" si="85"/>
        <v>-</v>
      </c>
      <c r="AV303" s="177">
        <v>8</v>
      </c>
      <c r="AW303" s="438"/>
      <c r="AX303" s="150">
        <v>15</v>
      </c>
      <c r="AY303" s="170" t="str">
        <f t="shared" si="86"/>
        <v>-</v>
      </c>
      <c r="AZ303" s="177">
        <v>8</v>
      </c>
      <c r="BA303" s="429"/>
      <c r="BB303" s="424"/>
      <c r="BC303" s="425"/>
      <c r="BD303" s="425"/>
      <c r="BE303" s="426"/>
      <c r="BF303" s="149"/>
      <c r="BG303" s="216">
        <f>COUNTIF(AL302:BA304,"○")</f>
        <v>1</v>
      </c>
      <c r="BH303" s="212">
        <f>COUNTIF(AL302:BA304,"×")</f>
        <v>2</v>
      </c>
      <c r="BI303" s="215">
        <f>(IF((AL302&gt;AN302),1,0))+(IF((AL303&gt;AN303),1,0))+(IF((AL304&gt;AN304),1,0))+(IF((AP302&gt;AR302),1,0))+(IF((AP303&gt;AR303),1,0))+(IF((AP304&gt;AR304),1,0))+(IF((AT302&gt;AV302),1,0))+(IF((AT303&gt;AV303),1,0))+(IF((AT304&gt;AV304),1,0))+(IF((AX302&gt;AZ302),1,0))+(IF((AX303&gt;AZ303),1,0))+(IF((AX304&gt;AZ304),1,0))</f>
        <v>3</v>
      </c>
      <c r="BJ303" s="214">
        <f>(IF((AL302&lt;AN302),1,0))+(IF((AL303&lt;AN303),1,0))+(IF((AL304&lt;AN304),1,0))+(IF((AP302&lt;AR302),1,0))+(IF((AP303&lt;AR303),1,0))+(IF((AP304&lt;AR304),1,0))+(IF((AT302&lt;AV302),1,0))+(IF((AT303&lt;AV303),1,0))+(IF((AT304&lt;AV304),1,0))+(IF((AX302&lt;AZ302),1,0))+(IF((AX303&lt;AZ303),1,0))+(IF((AX304&lt;AZ304),1,0))</f>
        <v>5</v>
      </c>
      <c r="BK303" s="213">
        <f>BI303-BJ303</f>
        <v>-2</v>
      </c>
      <c r="BL303" s="212">
        <f>SUM(AL302:AL304,AP302:AP304,AT302:AT304,AX302:AX304)</f>
        <v>86</v>
      </c>
      <c r="BM303" s="212">
        <f>SUM(AN302:AN304,AR302:AR304,AV302:AV304,AZ302:AZ304)</f>
        <v>102</v>
      </c>
      <c r="BN303" s="211">
        <f>BL303-BM303</f>
        <v>-16</v>
      </c>
      <c r="BO303" s="427">
        <f>(BG303-BH303)*1000+(BK303)*100+BN303</f>
        <v>-1216</v>
      </c>
      <c r="BP303" s="428"/>
    </row>
    <row r="304" spans="1:68" ht="13.05" customHeight="1" x14ac:dyDescent="0.15">
      <c r="A304" s="26"/>
      <c r="B304" s="248"/>
      <c r="C304" s="270" t="s">
        <v>101</v>
      </c>
      <c r="D304" s="187">
        <f>IF(J301="","",J301)</f>
        <v>15</v>
      </c>
      <c r="E304" s="170" t="str">
        <f t="shared" si="87"/>
        <v>-</v>
      </c>
      <c r="F304" s="186">
        <f>IF(H301="","",H301)</f>
        <v>11</v>
      </c>
      <c r="G304" s="500" t="str">
        <f>IF(I301="","",I301)</f>
        <v>-</v>
      </c>
      <c r="H304" s="493"/>
      <c r="I304" s="494"/>
      <c r="J304" s="494"/>
      <c r="K304" s="495"/>
      <c r="L304" s="153"/>
      <c r="M304" s="170" t="str">
        <f t="shared" si="83"/>
        <v/>
      </c>
      <c r="N304" s="184"/>
      <c r="O304" s="439"/>
      <c r="P304" s="153"/>
      <c r="Q304" s="185" t="str">
        <f t="shared" si="84"/>
        <v/>
      </c>
      <c r="R304" s="184"/>
      <c r="S304" s="430"/>
      <c r="T304" s="97">
        <f>Y303</f>
        <v>3</v>
      </c>
      <c r="U304" s="98" t="s">
        <v>2</v>
      </c>
      <c r="V304" s="98">
        <f>Z303</f>
        <v>0</v>
      </c>
      <c r="W304" s="99" t="s">
        <v>1</v>
      </c>
      <c r="X304" s="149"/>
      <c r="Y304" s="210"/>
      <c r="Z304" s="209"/>
      <c r="AA304" s="210"/>
      <c r="AB304" s="209"/>
      <c r="AC304" s="208"/>
      <c r="AD304" s="209"/>
      <c r="AE304" s="209"/>
      <c r="AF304" s="208"/>
      <c r="AG304" s="151"/>
      <c r="AH304" s="217"/>
      <c r="AI304" s="39"/>
      <c r="AJ304" s="248"/>
      <c r="AK304" s="270" t="s">
        <v>341</v>
      </c>
      <c r="AL304" s="187" t="str">
        <f>IF(AR301="","",AR301)</f>
        <v/>
      </c>
      <c r="AM304" s="170" t="str">
        <f t="shared" si="88"/>
        <v/>
      </c>
      <c r="AN304" s="186" t="str">
        <f>IF(AP301="","",AP301)</f>
        <v/>
      </c>
      <c r="AO304" s="500" t="str">
        <f>IF(AQ301="","",AQ301)</f>
        <v/>
      </c>
      <c r="AP304" s="493"/>
      <c r="AQ304" s="494"/>
      <c r="AR304" s="494"/>
      <c r="AS304" s="495"/>
      <c r="AT304" s="153">
        <v>15</v>
      </c>
      <c r="AU304" s="170" t="str">
        <f t="shared" si="85"/>
        <v>-</v>
      </c>
      <c r="AV304" s="184">
        <v>11</v>
      </c>
      <c r="AW304" s="439"/>
      <c r="AX304" s="153">
        <v>6</v>
      </c>
      <c r="AY304" s="185" t="str">
        <f t="shared" si="86"/>
        <v>-</v>
      </c>
      <c r="AZ304" s="184">
        <v>15</v>
      </c>
      <c r="BA304" s="430"/>
      <c r="BB304" s="97">
        <f>BG303</f>
        <v>1</v>
      </c>
      <c r="BC304" s="98" t="s">
        <v>2</v>
      </c>
      <c r="BD304" s="98">
        <f>BH303</f>
        <v>2</v>
      </c>
      <c r="BE304" s="99" t="s">
        <v>1</v>
      </c>
      <c r="BF304" s="149"/>
      <c r="BG304" s="210"/>
      <c r="BH304" s="209"/>
      <c r="BI304" s="210"/>
      <c r="BJ304" s="209"/>
      <c r="BK304" s="208"/>
      <c r="BL304" s="209"/>
      <c r="BM304" s="209"/>
      <c r="BN304" s="208"/>
      <c r="BO304" s="151"/>
      <c r="BP304" s="217"/>
    </row>
    <row r="305" spans="1:68" ht="13.05" customHeight="1" x14ac:dyDescent="0.15">
      <c r="A305" s="26"/>
      <c r="B305" s="246" t="s">
        <v>292</v>
      </c>
      <c r="C305" s="236" t="s">
        <v>291</v>
      </c>
      <c r="D305" s="172">
        <f>IF(N299="","",N299)</f>
        <v>14</v>
      </c>
      <c r="E305" s="174" t="str">
        <f t="shared" si="87"/>
        <v>-</v>
      </c>
      <c r="F305" s="169">
        <f>IF(L299="","",L299)</f>
        <v>15</v>
      </c>
      <c r="G305" s="431" t="str">
        <f>IF(O299="","",IF(O299="○","×",IF(O299="×","○")))</f>
        <v>×</v>
      </c>
      <c r="H305" s="171">
        <f>IF(N302="","",N302)</f>
        <v>4</v>
      </c>
      <c r="I305" s="170" t="str">
        <f t="shared" ref="I305:I310" si="89">IF(H305="","","-")</f>
        <v>-</v>
      </c>
      <c r="J305" s="169">
        <f>IF(L302="","",L302)</f>
        <v>15</v>
      </c>
      <c r="K305" s="431" t="str">
        <f>IF(O302="","",IF(O302="○","×",IF(O302="×","○")))</f>
        <v>×</v>
      </c>
      <c r="L305" s="471"/>
      <c r="M305" s="472"/>
      <c r="N305" s="472"/>
      <c r="O305" s="491"/>
      <c r="P305" s="150">
        <v>15</v>
      </c>
      <c r="Q305" s="170" t="str">
        <f t="shared" si="84"/>
        <v>-</v>
      </c>
      <c r="R305" s="177">
        <v>5</v>
      </c>
      <c r="S305" s="429" t="str">
        <f>IF(P305&lt;&gt;"",IF(P305&gt;R305,IF(P306&gt;R306,"○",IF(P307&gt;R307,"○","×")),IF(P306&gt;R306,IF(P307&gt;R307,"○","×"),"×")),"")</f>
        <v>○</v>
      </c>
      <c r="T305" s="421">
        <f>RANK(AG306,AG300:AG309)</f>
        <v>3</v>
      </c>
      <c r="U305" s="422"/>
      <c r="V305" s="422"/>
      <c r="W305" s="423"/>
      <c r="X305" s="149"/>
      <c r="Y305" s="216"/>
      <c r="Z305" s="212"/>
      <c r="AA305" s="216"/>
      <c r="AB305" s="212"/>
      <c r="AC305" s="211"/>
      <c r="AD305" s="212"/>
      <c r="AE305" s="212"/>
      <c r="AF305" s="211"/>
      <c r="AG305" s="151"/>
      <c r="AH305" s="217"/>
      <c r="AI305" s="39"/>
      <c r="AJ305" s="246" t="s">
        <v>205</v>
      </c>
      <c r="AK305" s="236" t="s">
        <v>365</v>
      </c>
      <c r="AL305" s="172">
        <f>IF(AV299="","",AV299)</f>
        <v>9</v>
      </c>
      <c r="AM305" s="174" t="str">
        <f t="shared" si="88"/>
        <v>-</v>
      </c>
      <c r="AN305" s="169">
        <f>IF(AT299="","",AT299)</f>
        <v>15</v>
      </c>
      <c r="AO305" s="431" t="str">
        <f>IF(AW299="","",IF(AW299="○","×",IF(AW299="×","○")))</f>
        <v>×</v>
      </c>
      <c r="AP305" s="171">
        <f>IF(AV302="","",AV302)</f>
        <v>15</v>
      </c>
      <c r="AQ305" s="170" t="str">
        <f t="shared" ref="AQ305:AQ310" si="90">IF(AP305="","","-")</f>
        <v>-</v>
      </c>
      <c r="AR305" s="169">
        <f>IF(AT302="","",AT302)</f>
        <v>11</v>
      </c>
      <c r="AS305" s="431" t="str">
        <f>IF(AW302="","",IF(AW302="○","×",IF(AW302="×","○")))</f>
        <v>×</v>
      </c>
      <c r="AT305" s="471"/>
      <c r="AU305" s="472"/>
      <c r="AV305" s="472"/>
      <c r="AW305" s="491"/>
      <c r="AX305" s="150">
        <v>15</v>
      </c>
      <c r="AY305" s="170" t="str">
        <f t="shared" si="86"/>
        <v>-</v>
      </c>
      <c r="AZ305" s="177">
        <v>12</v>
      </c>
      <c r="BA305" s="429" t="str">
        <f>IF(AX305&lt;&gt;"",IF(AX305&gt;AZ305,IF(AX306&gt;AZ306,"○",IF(AX307&gt;AZ307,"○","×")),IF(AX306&gt;AZ306,IF(AX307&gt;AZ307,"○","×"),"×")),"")</f>
        <v>○</v>
      </c>
      <c r="BB305" s="421">
        <f>RANK(BO306,BO300:BO309)</f>
        <v>2</v>
      </c>
      <c r="BC305" s="422"/>
      <c r="BD305" s="422"/>
      <c r="BE305" s="423"/>
      <c r="BF305" s="149"/>
      <c r="BG305" s="216"/>
      <c r="BH305" s="212"/>
      <c r="BI305" s="216"/>
      <c r="BJ305" s="212"/>
      <c r="BK305" s="211"/>
      <c r="BL305" s="212"/>
      <c r="BM305" s="212"/>
      <c r="BN305" s="211"/>
      <c r="BO305" s="151"/>
      <c r="BP305" s="217"/>
    </row>
    <row r="306" spans="1:68" ht="13.05" customHeight="1" x14ac:dyDescent="0.15">
      <c r="A306" s="26"/>
      <c r="B306" s="246" t="s">
        <v>290</v>
      </c>
      <c r="C306" s="236" t="s">
        <v>69</v>
      </c>
      <c r="D306" s="172">
        <f>IF(N300="","",N300)</f>
        <v>13</v>
      </c>
      <c r="E306" s="170" t="str">
        <f t="shared" si="87"/>
        <v>-</v>
      </c>
      <c r="F306" s="169">
        <f>IF(L300="","",L300)</f>
        <v>15</v>
      </c>
      <c r="G306" s="432" t="str">
        <f>IF(I303="","",I303)</f>
        <v/>
      </c>
      <c r="H306" s="171">
        <f>IF(N303="","",N303)</f>
        <v>9</v>
      </c>
      <c r="I306" s="170" t="str">
        <f t="shared" si="89"/>
        <v>-</v>
      </c>
      <c r="J306" s="169">
        <f>IF(L303="","",L303)</f>
        <v>15</v>
      </c>
      <c r="K306" s="432" t="str">
        <f>IF(M303="","",M303)</f>
        <v>-</v>
      </c>
      <c r="L306" s="474"/>
      <c r="M306" s="475"/>
      <c r="N306" s="475"/>
      <c r="O306" s="492"/>
      <c r="P306" s="150">
        <v>15</v>
      </c>
      <c r="Q306" s="170" t="str">
        <f t="shared" si="84"/>
        <v>-</v>
      </c>
      <c r="R306" s="177">
        <v>9</v>
      </c>
      <c r="S306" s="429"/>
      <c r="T306" s="424"/>
      <c r="U306" s="425"/>
      <c r="V306" s="425"/>
      <c r="W306" s="426"/>
      <c r="X306" s="149"/>
      <c r="Y306" s="216">
        <f>COUNTIF(D305:S307,"○")</f>
        <v>1</v>
      </c>
      <c r="Z306" s="212">
        <f>COUNTIF(D305:S307,"×")</f>
        <v>2</v>
      </c>
      <c r="AA306" s="215">
        <f>(IF((D305&gt;F305),1,0))+(IF((D306&gt;F306),1,0))+(IF((D307&gt;F307),1,0))+(IF((H305&gt;J305),1,0))+(IF((H306&gt;J306),1,0))+(IF((H307&gt;J307),1,0))+(IF((L305&gt;N305),1,0))+(IF((L306&gt;N306),1,0))+(IF((L307&gt;N307),1,0))+(IF((P305&gt;R305),1,0))+(IF((P306&gt;R306),1,0))+(IF((P307&gt;R307),1,0))</f>
        <v>2</v>
      </c>
      <c r="AB306" s="214">
        <f>(IF((D305&lt;F305),1,0))+(IF((D306&lt;F306),1,0))+(IF((D307&lt;F307),1,0))+(IF((H305&lt;J305),1,0))+(IF((H306&lt;J306),1,0))+(IF((H307&lt;J307),1,0))+(IF((L305&lt;N305),1,0))+(IF((L306&lt;N306),1,0))+(IF((L307&lt;N307),1,0))+(IF((P305&lt;R305),1,0))+(IF((P306&lt;R306),1,0))+(IF((P307&lt;R307),1,0))</f>
        <v>4</v>
      </c>
      <c r="AC306" s="213">
        <f>AA306-AB306</f>
        <v>-2</v>
      </c>
      <c r="AD306" s="212">
        <f>SUM(D305:D307,H305:H307,L305:L307,P305:P307)</f>
        <v>70</v>
      </c>
      <c r="AE306" s="212">
        <f>SUM(F305:F307,J305:J307,N305:N307,R305:R307)</f>
        <v>74</v>
      </c>
      <c r="AF306" s="211">
        <f>AD306-AE306</f>
        <v>-4</v>
      </c>
      <c r="AG306" s="427">
        <f>(Y306-Z306)*1000+(AC306)*100+AF306</f>
        <v>-1204</v>
      </c>
      <c r="AH306" s="428"/>
      <c r="AI306" s="39"/>
      <c r="AJ306" s="246" t="s">
        <v>204</v>
      </c>
      <c r="AK306" s="236" t="s">
        <v>203</v>
      </c>
      <c r="AL306" s="172">
        <f>IF(AV300="","",AV300)</f>
        <v>8</v>
      </c>
      <c r="AM306" s="170" t="str">
        <f t="shared" si="88"/>
        <v>-</v>
      </c>
      <c r="AN306" s="169">
        <f>IF(AT300="","",AT300)</f>
        <v>15</v>
      </c>
      <c r="AO306" s="432" t="str">
        <f>IF(AQ303="","",AQ303)</f>
        <v/>
      </c>
      <c r="AP306" s="171">
        <f>IF(AV303="","",AV303)</f>
        <v>8</v>
      </c>
      <c r="AQ306" s="170" t="str">
        <f t="shared" si="90"/>
        <v>-</v>
      </c>
      <c r="AR306" s="169">
        <f>IF(AT303="","",AT303)</f>
        <v>15</v>
      </c>
      <c r="AS306" s="432" t="str">
        <f>IF(AU303="","",AU303)</f>
        <v>-</v>
      </c>
      <c r="AT306" s="474"/>
      <c r="AU306" s="475"/>
      <c r="AV306" s="475"/>
      <c r="AW306" s="492"/>
      <c r="AX306" s="150">
        <v>15</v>
      </c>
      <c r="AY306" s="170" t="str">
        <f t="shared" si="86"/>
        <v>-</v>
      </c>
      <c r="AZ306" s="177">
        <v>7</v>
      </c>
      <c r="BA306" s="429"/>
      <c r="BB306" s="424"/>
      <c r="BC306" s="425"/>
      <c r="BD306" s="425"/>
      <c r="BE306" s="426"/>
      <c r="BF306" s="149"/>
      <c r="BG306" s="216">
        <f>COUNTIF(AL305:BA307,"○")</f>
        <v>1</v>
      </c>
      <c r="BH306" s="212">
        <f>COUNTIF(AL305:BA307,"×")</f>
        <v>2</v>
      </c>
      <c r="BI306" s="215">
        <f>(IF((AL305&gt;AN305),1,0))+(IF((AL306&gt;AN306),1,0))+(IF((AL307&gt;AN307),1,0))+(IF((AP305&gt;AR305),1,0))+(IF((AP306&gt;AR306),1,0))+(IF((AP307&gt;AR307),1,0))+(IF((AT305&gt;AV305),1,0))+(IF((AT306&gt;AV306),1,0))+(IF((AT307&gt;AV307),1,0))+(IF((AX305&gt;AZ305),1,0))+(IF((AX306&gt;AZ306),1,0))+(IF((AX307&gt;AZ307),1,0))</f>
        <v>3</v>
      </c>
      <c r="BJ306" s="214">
        <f>(IF((AL305&lt;AN305),1,0))+(IF((AL306&lt;AN306),1,0))+(IF((AL307&lt;AN307),1,0))+(IF((AP305&lt;AR305),1,0))+(IF((AP306&lt;AR306),1,0))+(IF((AP307&lt;AR307),1,0))+(IF((AT305&lt;AV305),1,0))+(IF((AT306&lt;AV306),1,0))+(IF((AT307&lt;AV307),1,0))+(IF((AX305&lt;AZ305),1,0))+(IF((AX306&lt;AZ306),1,0))+(IF((AX307&lt;AZ307),1,0))</f>
        <v>4</v>
      </c>
      <c r="BK306" s="213">
        <f>BI306-BJ306</f>
        <v>-1</v>
      </c>
      <c r="BL306" s="212">
        <f>SUM(AL305:AL307,AP305:AP307,AT305:AT307,AX305:AX307)</f>
        <v>81</v>
      </c>
      <c r="BM306" s="212">
        <f>SUM(AN305:AN307,AR305:AR307,AV305:AV307,AZ305:AZ307)</f>
        <v>90</v>
      </c>
      <c r="BN306" s="211">
        <f>BL306-BM306</f>
        <v>-9</v>
      </c>
      <c r="BO306" s="427">
        <f>(BG306-BH306)*1000+(BK306)*100+BN306</f>
        <v>-1109</v>
      </c>
      <c r="BP306" s="428"/>
    </row>
    <row r="307" spans="1:68" ht="13.05" customHeight="1" x14ac:dyDescent="0.15">
      <c r="A307" s="26"/>
      <c r="B307" s="248"/>
      <c r="C307" s="270" t="s">
        <v>171</v>
      </c>
      <c r="D307" s="187" t="str">
        <f>IF(N301="","",N301)</f>
        <v/>
      </c>
      <c r="E307" s="185" t="str">
        <f t="shared" si="87"/>
        <v/>
      </c>
      <c r="F307" s="186" t="str">
        <f>IF(L301="","",L301)</f>
        <v/>
      </c>
      <c r="G307" s="500" t="str">
        <f>IF(I304="","",I304)</f>
        <v/>
      </c>
      <c r="H307" s="219" t="str">
        <f>IF(N304="","",N304)</f>
        <v/>
      </c>
      <c r="I307" s="170" t="str">
        <f t="shared" si="89"/>
        <v/>
      </c>
      <c r="J307" s="186" t="str">
        <f>IF(L304="","",L304)</f>
        <v/>
      </c>
      <c r="K307" s="500" t="str">
        <f>IF(M304="","",M304)</f>
        <v/>
      </c>
      <c r="L307" s="493"/>
      <c r="M307" s="494"/>
      <c r="N307" s="494"/>
      <c r="O307" s="495"/>
      <c r="P307" s="153"/>
      <c r="Q307" s="170" t="str">
        <f t="shared" si="84"/>
        <v/>
      </c>
      <c r="R307" s="184"/>
      <c r="S307" s="430"/>
      <c r="T307" s="97">
        <f>Y306</f>
        <v>1</v>
      </c>
      <c r="U307" s="98" t="s">
        <v>2</v>
      </c>
      <c r="V307" s="98">
        <f>Z306</f>
        <v>2</v>
      </c>
      <c r="W307" s="99" t="s">
        <v>1</v>
      </c>
      <c r="X307" s="149"/>
      <c r="Y307" s="216"/>
      <c r="Z307" s="212"/>
      <c r="AA307" s="216"/>
      <c r="AB307" s="212"/>
      <c r="AC307" s="211"/>
      <c r="AD307" s="212"/>
      <c r="AE307" s="212"/>
      <c r="AF307" s="211"/>
      <c r="AG307" s="151"/>
      <c r="AH307" s="217"/>
      <c r="AI307" s="39"/>
      <c r="AJ307" s="248"/>
      <c r="AK307" s="270" t="s">
        <v>206</v>
      </c>
      <c r="AL307" s="187" t="str">
        <f>IF(AV301="","",AV301)</f>
        <v/>
      </c>
      <c r="AM307" s="185" t="str">
        <f t="shared" si="88"/>
        <v/>
      </c>
      <c r="AN307" s="186" t="str">
        <f>IF(AT301="","",AT301)</f>
        <v/>
      </c>
      <c r="AO307" s="500" t="str">
        <f>IF(AQ304="","",AQ304)</f>
        <v/>
      </c>
      <c r="AP307" s="219">
        <f>IF(AV304="","",AV304)</f>
        <v>11</v>
      </c>
      <c r="AQ307" s="170" t="str">
        <f t="shared" si="90"/>
        <v>-</v>
      </c>
      <c r="AR307" s="186">
        <f>IF(AT304="","",AT304)</f>
        <v>15</v>
      </c>
      <c r="AS307" s="500" t="str">
        <f>IF(AU304="","",AU304)</f>
        <v>-</v>
      </c>
      <c r="AT307" s="493"/>
      <c r="AU307" s="494"/>
      <c r="AV307" s="494"/>
      <c r="AW307" s="495"/>
      <c r="AX307" s="153"/>
      <c r="AY307" s="170" t="str">
        <f t="shared" si="86"/>
        <v/>
      </c>
      <c r="AZ307" s="184"/>
      <c r="BA307" s="430"/>
      <c r="BB307" s="97">
        <f>BG306</f>
        <v>1</v>
      </c>
      <c r="BC307" s="98" t="s">
        <v>2</v>
      </c>
      <c r="BD307" s="98">
        <f>BH306</f>
        <v>2</v>
      </c>
      <c r="BE307" s="99" t="s">
        <v>1</v>
      </c>
      <c r="BF307" s="149"/>
      <c r="BG307" s="216"/>
      <c r="BH307" s="212"/>
      <c r="BI307" s="216"/>
      <c r="BJ307" s="212"/>
      <c r="BK307" s="211"/>
      <c r="BL307" s="212"/>
      <c r="BM307" s="212"/>
      <c r="BN307" s="211"/>
      <c r="BO307" s="151"/>
      <c r="BP307" s="217"/>
    </row>
    <row r="308" spans="1:68" ht="13.05" customHeight="1" x14ac:dyDescent="0.15">
      <c r="A308" s="26"/>
      <c r="B308" s="246" t="s">
        <v>115</v>
      </c>
      <c r="C308" s="236" t="s">
        <v>114</v>
      </c>
      <c r="D308" s="172">
        <f>IF(R299="","",R299)</f>
        <v>10</v>
      </c>
      <c r="E308" s="170" t="str">
        <f t="shared" si="87"/>
        <v>-</v>
      </c>
      <c r="F308" s="169">
        <f>IF(P299="","",P299)</f>
        <v>15</v>
      </c>
      <c r="G308" s="431" t="str">
        <f>IF(S299="","",IF(S299="○","×",IF(S299="×","○")))</f>
        <v>×</v>
      </c>
      <c r="H308" s="171">
        <f>IF(R302="","",R302)</f>
        <v>2</v>
      </c>
      <c r="I308" s="174" t="str">
        <f t="shared" si="89"/>
        <v>-</v>
      </c>
      <c r="J308" s="169">
        <f>IF(P302="","",P302)</f>
        <v>15</v>
      </c>
      <c r="K308" s="431" t="str">
        <f>IF(S302="","",IF(S302="○","×",IF(S302="×","○")))</f>
        <v>×</v>
      </c>
      <c r="L308" s="175">
        <f>IF(R305="","",R305)</f>
        <v>5</v>
      </c>
      <c r="M308" s="170" t="str">
        <f>IF(L308="","","-")</f>
        <v>-</v>
      </c>
      <c r="N308" s="173">
        <f>IF(P305="","",P305)</f>
        <v>15</v>
      </c>
      <c r="O308" s="431" t="str">
        <f>IF(S305="","",IF(S305="○","×",IF(S305="×","○")))</f>
        <v>×</v>
      </c>
      <c r="P308" s="471"/>
      <c r="Q308" s="472"/>
      <c r="R308" s="472"/>
      <c r="S308" s="473"/>
      <c r="T308" s="421">
        <f>RANK(AG309,AG300:AG309)</f>
        <v>4</v>
      </c>
      <c r="U308" s="422"/>
      <c r="V308" s="422"/>
      <c r="W308" s="423"/>
      <c r="X308" s="149"/>
      <c r="Y308" s="195"/>
      <c r="Z308" s="194"/>
      <c r="AA308" s="195"/>
      <c r="AB308" s="194"/>
      <c r="AC308" s="218"/>
      <c r="AD308" s="194"/>
      <c r="AE308" s="194"/>
      <c r="AF308" s="218"/>
      <c r="AG308" s="151"/>
      <c r="AH308" s="217"/>
      <c r="AI308" s="39"/>
      <c r="AJ308" s="246" t="s">
        <v>307</v>
      </c>
      <c r="AK308" s="236" t="s">
        <v>351</v>
      </c>
      <c r="AL308" s="172">
        <f>IF(AZ299="","",AZ299)</f>
        <v>8</v>
      </c>
      <c r="AM308" s="170" t="str">
        <f t="shared" si="88"/>
        <v>-</v>
      </c>
      <c r="AN308" s="169">
        <f>IF(AX299="","",AX299)</f>
        <v>15</v>
      </c>
      <c r="AO308" s="431" t="str">
        <f>IF(BA299="","",IF(BA299="○","×",IF(BA299="×","○")))</f>
        <v>×</v>
      </c>
      <c r="AP308" s="171">
        <f>IF(AZ302="","",AZ302)</f>
        <v>15</v>
      </c>
      <c r="AQ308" s="174" t="str">
        <f t="shared" si="90"/>
        <v>-</v>
      </c>
      <c r="AR308" s="169">
        <f>IF(AX302="","",AX302)</f>
        <v>8</v>
      </c>
      <c r="AS308" s="431" t="str">
        <f>IF(BA302="","",IF(BA302="○","×",IF(BA302="×","○")))</f>
        <v>○</v>
      </c>
      <c r="AT308" s="175">
        <f>IF(AZ305="","",AZ305)</f>
        <v>12</v>
      </c>
      <c r="AU308" s="170" t="str">
        <f>IF(AT308="","","-")</f>
        <v>-</v>
      </c>
      <c r="AV308" s="173">
        <f>IF(AX305="","",AX305)</f>
        <v>15</v>
      </c>
      <c r="AW308" s="431" t="str">
        <f>IF(BA305="","",IF(BA305="○","×",IF(BA305="×","○")))</f>
        <v>×</v>
      </c>
      <c r="AX308" s="471"/>
      <c r="AY308" s="472"/>
      <c r="AZ308" s="472"/>
      <c r="BA308" s="473"/>
      <c r="BB308" s="421">
        <f>RANK(BO309,BO300:BO309)</f>
        <v>4</v>
      </c>
      <c r="BC308" s="422"/>
      <c r="BD308" s="422"/>
      <c r="BE308" s="423"/>
      <c r="BF308" s="149"/>
      <c r="BG308" s="195"/>
      <c r="BH308" s="194"/>
      <c r="BI308" s="195"/>
      <c r="BJ308" s="194"/>
      <c r="BK308" s="218"/>
      <c r="BL308" s="194"/>
      <c r="BM308" s="194"/>
      <c r="BN308" s="218"/>
      <c r="BO308" s="151"/>
      <c r="BP308" s="217"/>
    </row>
    <row r="309" spans="1:68" ht="13.05" customHeight="1" x14ac:dyDescent="0.15">
      <c r="A309" s="26"/>
      <c r="B309" s="246" t="s">
        <v>122</v>
      </c>
      <c r="C309" s="236" t="s">
        <v>67</v>
      </c>
      <c r="D309" s="172">
        <f>IF(R300="","",R300)</f>
        <v>8</v>
      </c>
      <c r="E309" s="170" t="str">
        <f t="shared" si="87"/>
        <v>-</v>
      </c>
      <c r="F309" s="169">
        <f>IF(P300="","",P300)</f>
        <v>15</v>
      </c>
      <c r="G309" s="432" t="str">
        <f>IF(I306="","",I306)</f>
        <v>-</v>
      </c>
      <c r="H309" s="171">
        <f>IF(R303="","",R303)</f>
        <v>8</v>
      </c>
      <c r="I309" s="170" t="str">
        <f t="shared" si="89"/>
        <v>-</v>
      </c>
      <c r="J309" s="169">
        <f>IF(P303="","",P303)</f>
        <v>15</v>
      </c>
      <c r="K309" s="432" t="str">
        <f>IF(M306="","",M306)</f>
        <v/>
      </c>
      <c r="L309" s="171">
        <f>IF(R306="","",R306)</f>
        <v>9</v>
      </c>
      <c r="M309" s="170" t="str">
        <f>IF(L309="","","-")</f>
        <v>-</v>
      </c>
      <c r="N309" s="169">
        <f>IF(P306="","",P306)</f>
        <v>15</v>
      </c>
      <c r="O309" s="432" t="str">
        <f>IF(Q306="","",Q306)</f>
        <v>-</v>
      </c>
      <c r="P309" s="474"/>
      <c r="Q309" s="475"/>
      <c r="R309" s="475"/>
      <c r="S309" s="476"/>
      <c r="T309" s="424"/>
      <c r="U309" s="425"/>
      <c r="V309" s="425"/>
      <c r="W309" s="426"/>
      <c r="X309" s="149"/>
      <c r="Y309" s="216">
        <f>COUNTIF(D308:S310,"○")</f>
        <v>0</v>
      </c>
      <c r="Z309" s="212">
        <f>COUNTIF(D308:S310,"×")</f>
        <v>3</v>
      </c>
      <c r="AA309" s="215">
        <f>(IF((D308&gt;F308),1,0))+(IF((D309&gt;F309),1,0))+(IF((D310&gt;F310),1,0))+(IF((H308&gt;J308),1,0))+(IF((H309&gt;J309),1,0))+(IF((H310&gt;J310),1,0))+(IF((L308&gt;N308),1,0))+(IF((L309&gt;N309),1,0))+(IF((L310&gt;N310),1,0))+(IF((P308&gt;R308),1,0))+(IF((P309&gt;R309),1,0))+(IF((P310&gt;R310),1,0))</f>
        <v>0</v>
      </c>
      <c r="AB309" s="214">
        <f>(IF((D308&lt;F308),1,0))+(IF((D309&lt;F309),1,0))+(IF((D310&lt;F310),1,0))+(IF((H308&lt;J308),1,0))+(IF((H309&lt;J309),1,0))+(IF((H310&lt;J310),1,0))+(IF((L308&lt;N308),1,0))+(IF((L309&lt;N309),1,0))+(IF((L310&lt;N310),1,0))+(IF((P308&lt;R308),1,0))+(IF((P309&lt;R309),1,0))+(IF((P310&lt;R310),1,0))</f>
        <v>6</v>
      </c>
      <c r="AC309" s="213">
        <f>AA309-AB309</f>
        <v>-6</v>
      </c>
      <c r="AD309" s="212">
        <f>SUM(D308:D310,H308:H310,L308:L310,P308:P310)</f>
        <v>42</v>
      </c>
      <c r="AE309" s="212">
        <f>SUM(F308:F310,J308:J310,N308:N310,R308:R310)</f>
        <v>90</v>
      </c>
      <c r="AF309" s="211">
        <f>AD309-AE309</f>
        <v>-48</v>
      </c>
      <c r="AG309" s="427">
        <f>(Y309-Z309)*1000+(AC309)*100+AF309</f>
        <v>-3648</v>
      </c>
      <c r="AH309" s="428"/>
      <c r="AI309" s="39"/>
      <c r="AJ309" s="246" t="s">
        <v>305</v>
      </c>
      <c r="AK309" s="236" t="s">
        <v>351</v>
      </c>
      <c r="AL309" s="172">
        <f>IF(AZ300="","",AZ300)</f>
        <v>13</v>
      </c>
      <c r="AM309" s="170" t="str">
        <f t="shared" si="88"/>
        <v>-</v>
      </c>
      <c r="AN309" s="169">
        <f>IF(AX300="","",AX300)</f>
        <v>15</v>
      </c>
      <c r="AO309" s="432" t="str">
        <f>IF(AQ306="","",AQ306)</f>
        <v>-</v>
      </c>
      <c r="AP309" s="171">
        <f>IF(AZ303="","",AZ303)</f>
        <v>8</v>
      </c>
      <c r="AQ309" s="170" t="str">
        <f t="shared" si="90"/>
        <v>-</v>
      </c>
      <c r="AR309" s="169">
        <f>IF(AX303="","",AX303)</f>
        <v>15</v>
      </c>
      <c r="AS309" s="432" t="str">
        <f>IF(AU306="","",AU306)</f>
        <v/>
      </c>
      <c r="AT309" s="171">
        <f>IF(AZ306="","",AZ306)</f>
        <v>7</v>
      </c>
      <c r="AU309" s="170" t="str">
        <f>IF(AT309="","","-")</f>
        <v>-</v>
      </c>
      <c r="AV309" s="169">
        <f>IF(AX306="","",AX306)</f>
        <v>15</v>
      </c>
      <c r="AW309" s="432" t="str">
        <f>IF(AY306="","",AY306)</f>
        <v>-</v>
      </c>
      <c r="AX309" s="474"/>
      <c r="AY309" s="475"/>
      <c r="AZ309" s="475"/>
      <c r="BA309" s="476"/>
      <c r="BB309" s="424"/>
      <c r="BC309" s="425"/>
      <c r="BD309" s="425"/>
      <c r="BE309" s="426"/>
      <c r="BF309" s="149"/>
      <c r="BG309" s="216">
        <f>COUNTIF(AL308:BA310,"○")</f>
        <v>1</v>
      </c>
      <c r="BH309" s="212">
        <f>COUNTIF(AL308:BA310,"×")</f>
        <v>2</v>
      </c>
      <c r="BI309" s="215">
        <f>(IF((AL308&gt;AN308),1,0))+(IF((AL309&gt;AN309),1,0))+(IF((AL310&gt;AN310),1,0))+(IF((AP308&gt;AR308),1,0))+(IF((AP309&gt;AR309),1,0))+(IF((AP310&gt;AR310),1,0))+(IF((AT308&gt;AV308),1,0))+(IF((AT309&gt;AV309),1,0))+(IF((AT310&gt;AV310),1,0))+(IF((AX308&gt;AZ308),1,0))+(IF((AX309&gt;AZ309),1,0))+(IF((AX310&gt;AZ310),1,0))</f>
        <v>2</v>
      </c>
      <c r="BJ309" s="214">
        <f>(IF((AL308&lt;AN308),1,0))+(IF((AL309&lt;AN309),1,0))+(IF((AL310&lt;AN310),1,0))+(IF((AP308&lt;AR308),1,0))+(IF((AP309&lt;AR309),1,0))+(IF((AP310&lt;AR310),1,0))+(IF((AT308&lt;AV308),1,0))+(IF((AT309&lt;AV309),1,0))+(IF((AT310&lt;AV310),1,0))+(IF((AX308&lt;AZ308),1,0))+(IF((AX309&lt;AZ309),1,0))+(IF((AX310&lt;AZ310),1,0))</f>
        <v>5</v>
      </c>
      <c r="BK309" s="213">
        <f>BI309-BJ309</f>
        <v>-3</v>
      </c>
      <c r="BL309" s="212">
        <f>SUM(AL308:AL310,AP308:AP310,AT308:AT310,AX308:AX310)</f>
        <v>78</v>
      </c>
      <c r="BM309" s="212">
        <f>SUM(AN308:AN310,AR308:AR310,AV308:AV310,AZ308:AZ310)</f>
        <v>89</v>
      </c>
      <c r="BN309" s="211">
        <f>BL309-BM309</f>
        <v>-11</v>
      </c>
      <c r="BO309" s="427">
        <f>(BG309-BH309)*1000+(BK309)*100+BN309</f>
        <v>-1311</v>
      </c>
      <c r="BP309" s="428"/>
    </row>
    <row r="310" spans="1:68" ht="13.05" customHeight="1" thickBot="1" x14ac:dyDescent="0.2">
      <c r="A310" s="26"/>
      <c r="B310" s="253"/>
      <c r="C310" s="245" t="s">
        <v>341</v>
      </c>
      <c r="D310" s="162" t="str">
        <f>IF(R301="","",R301)</f>
        <v/>
      </c>
      <c r="E310" s="160" t="str">
        <f t="shared" si="87"/>
        <v/>
      </c>
      <c r="F310" s="159" t="str">
        <f>IF(P301="","",P301)</f>
        <v/>
      </c>
      <c r="G310" s="433" t="str">
        <f>IF(I307="","",I307)</f>
        <v/>
      </c>
      <c r="H310" s="161" t="str">
        <f>IF(R304="","",R304)</f>
        <v/>
      </c>
      <c r="I310" s="160" t="str">
        <f t="shared" si="89"/>
        <v/>
      </c>
      <c r="J310" s="159" t="str">
        <f>IF(P304="","",P304)</f>
        <v/>
      </c>
      <c r="K310" s="433" t="str">
        <f>IF(M307="","",M307)</f>
        <v/>
      </c>
      <c r="L310" s="161" t="str">
        <f>IF(R307="","",R307)</f>
        <v/>
      </c>
      <c r="M310" s="160" t="str">
        <f>IF(L310="","","-")</f>
        <v/>
      </c>
      <c r="N310" s="159" t="str">
        <f>IF(P307="","",P307)</f>
        <v/>
      </c>
      <c r="O310" s="433" t="str">
        <f>IF(Q307="","",Q307)</f>
        <v/>
      </c>
      <c r="P310" s="477"/>
      <c r="Q310" s="478"/>
      <c r="R310" s="478"/>
      <c r="S310" s="479"/>
      <c r="T310" s="3">
        <f>Y309</f>
        <v>0</v>
      </c>
      <c r="U310" s="2" t="s">
        <v>2</v>
      </c>
      <c r="V310" s="2">
        <f>Z309</f>
        <v>3</v>
      </c>
      <c r="W310" s="1" t="s">
        <v>1</v>
      </c>
      <c r="X310" s="149"/>
      <c r="Y310" s="210"/>
      <c r="Z310" s="209"/>
      <c r="AA310" s="210"/>
      <c r="AB310" s="209"/>
      <c r="AC310" s="208"/>
      <c r="AD310" s="209"/>
      <c r="AE310" s="209"/>
      <c r="AF310" s="208"/>
      <c r="AG310" s="196"/>
      <c r="AH310" s="207"/>
      <c r="AI310" s="39"/>
      <c r="AJ310" s="253"/>
      <c r="AK310" s="245" t="s">
        <v>199</v>
      </c>
      <c r="AL310" s="162" t="str">
        <f>IF(AZ301="","",AZ301)</f>
        <v/>
      </c>
      <c r="AM310" s="160" t="str">
        <f t="shared" si="88"/>
        <v/>
      </c>
      <c r="AN310" s="159" t="str">
        <f>IF(AX301="","",AX301)</f>
        <v/>
      </c>
      <c r="AO310" s="433" t="str">
        <f>IF(AQ307="","",AQ307)</f>
        <v>-</v>
      </c>
      <c r="AP310" s="161">
        <f>IF(AZ304="","",AZ304)</f>
        <v>15</v>
      </c>
      <c r="AQ310" s="160" t="str">
        <f t="shared" si="90"/>
        <v>-</v>
      </c>
      <c r="AR310" s="159">
        <f>IF(AX304="","",AX304)</f>
        <v>6</v>
      </c>
      <c r="AS310" s="433" t="str">
        <f>IF(AU307="","",AU307)</f>
        <v/>
      </c>
      <c r="AT310" s="161" t="str">
        <f>IF(AZ307="","",AZ307)</f>
        <v/>
      </c>
      <c r="AU310" s="160" t="str">
        <f>IF(AT310="","","-")</f>
        <v/>
      </c>
      <c r="AV310" s="159" t="str">
        <f>IF(AX307="","",AX307)</f>
        <v/>
      </c>
      <c r="AW310" s="433" t="str">
        <f>IF(AY307="","",AY307)</f>
        <v/>
      </c>
      <c r="AX310" s="477"/>
      <c r="AY310" s="478"/>
      <c r="AZ310" s="478"/>
      <c r="BA310" s="479"/>
      <c r="BB310" s="3">
        <f>BG309</f>
        <v>1</v>
      </c>
      <c r="BC310" s="2" t="s">
        <v>2</v>
      </c>
      <c r="BD310" s="2">
        <f>BH309</f>
        <v>2</v>
      </c>
      <c r="BE310" s="1" t="s">
        <v>1</v>
      </c>
      <c r="BF310" s="149"/>
      <c r="BG310" s="210"/>
      <c r="BH310" s="209"/>
      <c r="BI310" s="210"/>
      <c r="BJ310" s="209"/>
      <c r="BK310" s="208"/>
      <c r="BL310" s="209"/>
      <c r="BM310" s="209"/>
      <c r="BN310" s="208"/>
      <c r="BO310" s="196"/>
      <c r="BP310" s="207"/>
    </row>
    <row r="311" spans="1:68" ht="13.05" customHeight="1" thickBot="1" x14ac:dyDescent="0.25">
      <c r="A311" s="26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</row>
    <row r="312" spans="1:68" ht="13.05" customHeight="1" x14ac:dyDescent="0.15">
      <c r="A312" s="26"/>
      <c r="B312" s="537" t="s">
        <v>378</v>
      </c>
      <c r="C312" s="538"/>
      <c r="D312" s="525" t="str">
        <f>B314</f>
        <v>渡壁拓哉</v>
      </c>
      <c r="E312" s="526"/>
      <c r="F312" s="526"/>
      <c r="G312" s="527"/>
      <c r="H312" s="528" t="str">
        <f>B317</f>
        <v>漆原和哉</v>
      </c>
      <c r="I312" s="526"/>
      <c r="J312" s="526"/>
      <c r="K312" s="527"/>
      <c r="L312" s="528" t="str">
        <f>B320</f>
        <v>山中愁智</v>
      </c>
      <c r="M312" s="526"/>
      <c r="N312" s="526"/>
      <c r="O312" s="527"/>
      <c r="P312" s="528" t="str">
        <f>B323</f>
        <v>千田英治</v>
      </c>
      <c r="Q312" s="526"/>
      <c r="R312" s="526"/>
      <c r="S312" s="541"/>
      <c r="T312" s="446" t="s">
        <v>4</v>
      </c>
      <c r="U312" s="447"/>
      <c r="V312" s="447"/>
      <c r="W312" s="448"/>
      <c r="X312" s="149"/>
      <c r="Y312" s="449" t="s">
        <v>21</v>
      </c>
      <c r="Z312" s="450"/>
      <c r="AA312" s="449" t="s">
        <v>20</v>
      </c>
      <c r="AB312" s="451"/>
      <c r="AC312" s="450"/>
      <c r="AD312" s="452" t="s">
        <v>19</v>
      </c>
      <c r="AE312" s="453"/>
      <c r="AF312" s="454"/>
      <c r="AG312" s="149"/>
      <c r="AH312" s="149"/>
      <c r="AI312" s="39"/>
      <c r="AJ312" s="537" t="s">
        <v>379</v>
      </c>
      <c r="AK312" s="538"/>
      <c r="AL312" s="525" t="str">
        <f>AJ314</f>
        <v>安藤和輝</v>
      </c>
      <c r="AM312" s="526"/>
      <c r="AN312" s="526"/>
      <c r="AO312" s="527"/>
      <c r="AP312" s="528" t="str">
        <f>AJ317</f>
        <v>チョーウェリー</v>
      </c>
      <c r="AQ312" s="526"/>
      <c r="AR312" s="526"/>
      <c r="AS312" s="527"/>
      <c r="AT312" s="528" t="str">
        <f>AJ320</f>
        <v>棚橋和彦</v>
      </c>
      <c r="AU312" s="526"/>
      <c r="AV312" s="526"/>
      <c r="AW312" s="527"/>
      <c r="AX312" s="528" t="str">
        <f>AJ323</f>
        <v>前田政紀</v>
      </c>
      <c r="AY312" s="526"/>
      <c r="AZ312" s="526"/>
      <c r="BA312" s="541"/>
      <c r="BB312" s="446" t="s">
        <v>4</v>
      </c>
      <c r="BC312" s="447"/>
      <c r="BD312" s="447"/>
      <c r="BE312" s="448"/>
      <c r="BF312" s="149"/>
      <c r="BG312" s="449" t="s">
        <v>21</v>
      </c>
      <c r="BH312" s="450"/>
      <c r="BI312" s="449" t="s">
        <v>20</v>
      </c>
      <c r="BJ312" s="451"/>
      <c r="BK312" s="450"/>
      <c r="BL312" s="452" t="s">
        <v>19</v>
      </c>
      <c r="BM312" s="453"/>
      <c r="BN312" s="454"/>
      <c r="BO312" s="149"/>
      <c r="BP312" s="149"/>
    </row>
    <row r="313" spans="1:68" ht="13.05" customHeight="1" thickBot="1" x14ac:dyDescent="0.2">
      <c r="A313" s="26"/>
      <c r="B313" s="580"/>
      <c r="C313" s="581"/>
      <c r="D313" s="506" t="str">
        <f>B315</f>
        <v>西川　綾</v>
      </c>
      <c r="E313" s="507"/>
      <c r="F313" s="507"/>
      <c r="G313" s="508"/>
      <c r="H313" s="509" t="str">
        <f>B318</f>
        <v>次田知美</v>
      </c>
      <c r="I313" s="507"/>
      <c r="J313" s="507"/>
      <c r="K313" s="508"/>
      <c r="L313" s="509" t="str">
        <f>B321</f>
        <v>安部璃桜</v>
      </c>
      <c r="M313" s="507"/>
      <c r="N313" s="507"/>
      <c r="O313" s="508"/>
      <c r="P313" s="509" t="str">
        <f>B324</f>
        <v>千田ひなた</v>
      </c>
      <c r="Q313" s="507"/>
      <c r="R313" s="507"/>
      <c r="S313" s="536"/>
      <c r="T313" s="434" t="s">
        <v>3</v>
      </c>
      <c r="U313" s="435"/>
      <c r="V313" s="435"/>
      <c r="W313" s="436"/>
      <c r="X313" s="149"/>
      <c r="Y313" s="193" t="s">
        <v>18</v>
      </c>
      <c r="Z313" s="192" t="s">
        <v>1</v>
      </c>
      <c r="AA313" s="193" t="s">
        <v>22</v>
      </c>
      <c r="AB313" s="192" t="s">
        <v>17</v>
      </c>
      <c r="AC313" s="191" t="s">
        <v>16</v>
      </c>
      <c r="AD313" s="192" t="s">
        <v>22</v>
      </c>
      <c r="AE313" s="192" t="s">
        <v>17</v>
      </c>
      <c r="AF313" s="191" t="s">
        <v>16</v>
      </c>
      <c r="AG313" s="149"/>
      <c r="AH313" s="149"/>
      <c r="AI313" s="39"/>
      <c r="AJ313" s="580"/>
      <c r="AK313" s="581"/>
      <c r="AL313" s="506" t="str">
        <f>AJ315</f>
        <v>三宅　恵</v>
      </c>
      <c r="AM313" s="507"/>
      <c r="AN313" s="507"/>
      <c r="AO313" s="508"/>
      <c r="AP313" s="509" t="str">
        <f>AJ318</f>
        <v>井上美智</v>
      </c>
      <c r="AQ313" s="507"/>
      <c r="AR313" s="507"/>
      <c r="AS313" s="508"/>
      <c r="AT313" s="509" t="str">
        <f>AJ321</f>
        <v>竹内みゆき</v>
      </c>
      <c r="AU313" s="507"/>
      <c r="AV313" s="507"/>
      <c r="AW313" s="508"/>
      <c r="AX313" s="509" t="str">
        <f>AJ324</f>
        <v>谷本優花</v>
      </c>
      <c r="AY313" s="507"/>
      <c r="AZ313" s="507"/>
      <c r="BA313" s="536"/>
      <c r="BB313" s="434" t="s">
        <v>3</v>
      </c>
      <c r="BC313" s="435"/>
      <c r="BD313" s="435"/>
      <c r="BE313" s="436"/>
      <c r="BF313" s="149"/>
      <c r="BG313" s="193" t="s">
        <v>18</v>
      </c>
      <c r="BH313" s="192" t="s">
        <v>1</v>
      </c>
      <c r="BI313" s="193" t="s">
        <v>22</v>
      </c>
      <c r="BJ313" s="192" t="s">
        <v>17</v>
      </c>
      <c r="BK313" s="191" t="s">
        <v>16</v>
      </c>
      <c r="BL313" s="192" t="s">
        <v>22</v>
      </c>
      <c r="BM313" s="192" t="s">
        <v>17</v>
      </c>
      <c r="BN313" s="191" t="s">
        <v>16</v>
      </c>
      <c r="BO313" s="149"/>
      <c r="BP313" s="149"/>
    </row>
    <row r="314" spans="1:68" ht="13.05" customHeight="1" x14ac:dyDescent="0.15">
      <c r="A314" s="26"/>
      <c r="B314" s="246" t="s">
        <v>165</v>
      </c>
      <c r="C314" s="236" t="s">
        <v>73</v>
      </c>
      <c r="D314" s="574"/>
      <c r="E314" s="575"/>
      <c r="F314" s="575"/>
      <c r="G314" s="576"/>
      <c r="H314" s="299">
        <v>15</v>
      </c>
      <c r="I314" s="190" t="str">
        <f>IF(H314="","","-")</f>
        <v>-</v>
      </c>
      <c r="J314" s="189">
        <v>10</v>
      </c>
      <c r="K314" s="437" t="str">
        <f>IF(H314&lt;&gt;"",IF(H314&gt;J314,IF(H315&gt;J315,"○",IF(H316&gt;J316,"○","×")),IF(H315&gt;J315,IF(H316&gt;J316,"○","×"),"×")),"")</f>
        <v>○</v>
      </c>
      <c r="L314" s="220">
        <v>15</v>
      </c>
      <c r="M314" s="190" t="str">
        <f t="shared" ref="M314:M319" si="91">IF(L314="","","-")</f>
        <v>-</v>
      </c>
      <c r="N314" s="189">
        <v>3</v>
      </c>
      <c r="O314" s="437" t="str">
        <f>IF(L314&lt;&gt;"",IF(L314&gt;N314,IF(L315&gt;N315,"○",IF(L316&gt;N316,"○","×")),IF(L315&gt;N315,IF(L316&gt;N316,"○","×"),"×")),"")</f>
        <v>○</v>
      </c>
      <c r="P314" s="220">
        <v>15</v>
      </c>
      <c r="Q314" s="190" t="str">
        <f t="shared" ref="Q314:Q322" si="92">IF(P314="","","-")</f>
        <v>-</v>
      </c>
      <c r="R314" s="189">
        <v>0</v>
      </c>
      <c r="S314" s="440" t="str">
        <f>IF(P314&lt;&gt;"",IF(P314&gt;R314,IF(P315&gt;R315,"○",IF(P316&gt;R316,"○","×")),IF(P315&gt;R315,IF(P316&gt;R316,"○","×"),"×")),"")</f>
        <v>○</v>
      </c>
      <c r="T314" s="441">
        <f>RANK(AG315,AG315:AG324)</f>
        <v>1</v>
      </c>
      <c r="U314" s="442"/>
      <c r="V314" s="442"/>
      <c r="W314" s="443"/>
      <c r="X314" s="149"/>
      <c r="Y314" s="216"/>
      <c r="Z314" s="212"/>
      <c r="AA314" s="195"/>
      <c r="AB314" s="194"/>
      <c r="AC314" s="218"/>
      <c r="AD314" s="212"/>
      <c r="AE314" s="212"/>
      <c r="AF314" s="211"/>
      <c r="AG314" s="149"/>
      <c r="AH314" s="149"/>
      <c r="AI314" s="39"/>
      <c r="AJ314" s="246" t="s">
        <v>285</v>
      </c>
      <c r="AK314" s="236" t="s">
        <v>286</v>
      </c>
      <c r="AL314" s="501"/>
      <c r="AM314" s="502"/>
      <c r="AN314" s="502"/>
      <c r="AO314" s="503"/>
      <c r="AP314" s="278">
        <v>15</v>
      </c>
      <c r="AQ314" s="170" t="str">
        <f>IF(AP314="","","-")</f>
        <v>-</v>
      </c>
      <c r="AR314" s="177">
        <v>9</v>
      </c>
      <c r="AS314" s="437" t="str">
        <f>IF(AP314&lt;&gt;"",IF(AP314&gt;AR314,IF(AP315&gt;AR315,"○",IF(AP316&gt;AR316,"○","×")),IF(AP315&gt;AR315,IF(AP316&gt;AR316,"○","×"),"×")),"")</f>
        <v>○</v>
      </c>
      <c r="AT314" s="150">
        <v>15</v>
      </c>
      <c r="AU314" s="190" t="str">
        <f t="shared" ref="AU314:AU319" si="93">IF(AT314="","","-")</f>
        <v>-</v>
      </c>
      <c r="AV314" s="189">
        <v>10</v>
      </c>
      <c r="AW314" s="437" t="str">
        <f>IF(AT314&lt;&gt;"",IF(AT314&gt;AV314,IF(AT315&gt;AV315,"○",IF(AT316&gt;AV316,"○","×")),IF(AT315&gt;AV315,IF(AT316&gt;AV316,"○","×"),"×")),"")</f>
        <v>○</v>
      </c>
      <c r="AX314" s="220">
        <v>8</v>
      </c>
      <c r="AY314" s="190" t="str">
        <f t="shared" ref="AY314:AY322" si="94">IF(AX314="","","-")</f>
        <v>-</v>
      </c>
      <c r="AZ314" s="177">
        <v>15</v>
      </c>
      <c r="BA314" s="440" t="str">
        <f>IF(AX314&lt;&gt;"",IF(AX314&gt;AZ314,IF(AX315&gt;AZ315,"○",IF(AX316&gt;AZ316,"○","×")),IF(AX315&gt;AZ315,IF(AX316&gt;AZ316,"○","×"),"×")),"")</f>
        <v>×</v>
      </c>
      <c r="BB314" s="441">
        <f>RANK(BO315,BO315:BO324)</f>
        <v>1</v>
      </c>
      <c r="BC314" s="442"/>
      <c r="BD314" s="442"/>
      <c r="BE314" s="443"/>
      <c r="BF314" s="149"/>
      <c r="BG314" s="216"/>
      <c r="BH314" s="212"/>
      <c r="BI314" s="195"/>
      <c r="BJ314" s="194"/>
      <c r="BK314" s="218"/>
      <c r="BL314" s="212"/>
      <c r="BM314" s="212"/>
      <c r="BN314" s="211"/>
      <c r="BO314" s="149"/>
      <c r="BP314" s="149"/>
    </row>
    <row r="315" spans="1:68" ht="13.05" customHeight="1" x14ac:dyDescent="0.15">
      <c r="A315" s="26"/>
      <c r="B315" s="246" t="s">
        <v>164</v>
      </c>
      <c r="C315" s="236" t="s">
        <v>73</v>
      </c>
      <c r="D315" s="577"/>
      <c r="E315" s="499"/>
      <c r="F315" s="499"/>
      <c r="G315" s="432"/>
      <c r="H315" s="278">
        <v>15</v>
      </c>
      <c r="I315" s="170" t="str">
        <f>IF(H315="","","-")</f>
        <v>-</v>
      </c>
      <c r="J315" s="188">
        <v>11</v>
      </c>
      <c r="K315" s="438"/>
      <c r="L315" s="150">
        <v>15</v>
      </c>
      <c r="M315" s="170" t="str">
        <f t="shared" si="91"/>
        <v>-</v>
      </c>
      <c r="N315" s="177">
        <v>6</v>
      </c>
      <c r="O315" s="438"/>
      <c r="P315" s="150">
        <v>15</v>
      </c>
      <c r="Q315" s="170" t="str">
        <f t="shared" si="92"/>
        <v>-</v>
      </c>
      <c r="R315" s="177">
        <v>0</v>
      </c>
      <c r="S315" s="429"/>
      <c r="T315" s="424"/>
      <c r="U315" s="425"/>
      <c r="V315" s="425"/>
      <c r="W315" s="426"/>
      <c r="X315" s="149"/>
      <c r="Y315" s="216">
        <f>COUNTIF(D314:S316,"○")</f>
        <v>3</v>
      </c>
      <c r="Z315" s="212">
        <f>COUNTIF(D314:S316,"×")</f>
        <v>0</v>
      </c>
      <c r="AA315" s="215">
        <f>(IF((D314&gt;F314),1,0))+(IF((D315&gt;F315),1,0))+(IF((D316&gt;F316),1,0))+(IF((H314&gt;J314),1,0))+(IF((H315&gt;J315),1,0))+(IF((H316&gt;J316),1,0))+(IF((L314&gt;N314),1,0))+(IF((L315&gt;N315),1,0))+(IF((L316&gt;N316),1,0))+(IF((P314&gt;R314),1,0))+(IF((P315&gt;R315),1,0))+(IF((P316&gt;R316),1,0))</f>
        <v>6</v>
      </c>
      <c r="AB315" s="214">
        <f>(IF((D314&lt;F314),1,0))+(IF((D315&lt;F315),1,0))+(IF((D316&lt;F316),1,0))+(IF((H314&lt;J314),1,0))+(IF((H315&lt;J315),1,0))+(IF((H316&lt;J316),1,0))+(IF((L314&lt;N314),1,0))+(IF((L315&lt;N315),1,0))+(IF((L316&lt;N316),1,0))+(IF((P314&lt;R314),1,0))+(IF((P315&lt;R315),1,0))+(IF((P316&lt;R316),1,0))</f>
        <v>0</v>
      </c>
      <c r="AC315" s="213">
        <f>AA315-AB315</f>
        <v>6</v>
      </c>
      <c r="AD315" s="212">
        <f>SUM(D314:D316,H314:H316,L314:L316,P314:P316)</f>
        <v>90</v>
      </c>
      <c r="AE315" s="212">
        <f>SUM(F314:F316,J314:J316,N314:N316,R314:R316)</f>
        <v>30</v>
      </c>
      <c r="AF315" s="211">
        <f>AD315-AE315</f>
        <v>60</v>
      </c>
      <c r="AG315" s="427">
        <f>(Y315-Z315)*1000+(AC315)*100+AF315</f>
        <v>3660</v>
      </c>
      <c r="AH315" s="428"/>
      <c r="AI315" s="39"/>
      <c r="AJ315" s="246" t="s">
        <v>284</v>
      </c>
      <c r="AK315" s="236" t="s">
        <v>31</v>
      </c>
      <c r="AL315" s="504"/>
      <c r="AM315" s="475"/>
      <c r="AN315" s="475"/>
      <c r="AO315" s="492"/>
      <c r="AP315" s="278">
        <v>15</v>
      </c>
      <c r="AQ315" s="170" t="str">
        <f>IF(AP315="","","-")</f>
        <v>-</v>
      </c>
      <c r="AR315" s="188">
        <v>14</v>
      </c>
      <c r="AS315" s="438"/>
      <c r="AT315" s="150">
        <v>15</v>
      </c>
      <c r="AU315" s="170" t="str">
        <f t="shared" si="93"/>
        <v>-</v>
      </c>
      <c r="AV315" s="177">
        <v>11</v>
      </c>
      <c r="AW315" s="438"/>
      <c r="AX315" s="150">
        <v>15</v>
      </c>
      <c r="AY315" s="170" t="str">
        <f t="shared" si="94"/>
        <v>-</v>
      </c>
      <c r="AZ315" s="177">
        <v>14</v>
      </c>
      <c r="BA315" s="429"/>
      <c r="BB315" s="424"/>
      <c r="BC315" s="425"/>
      <c r="BD315" s="425"/>
      <c r="BE315" s="426"/>
      <c r="BF315" s="149"/>
      <c r="BG315" s="216">
        <f>COUNTIF(AL314:BA316,"○")</f>
        <v>2</v>
      </c>
      <c r="BH315" s="212">
        <f>COUNTIF(AL314:BA316,"×")</f>
        <v>1</v>
      </c>
      <c r="BI315" s="215">
        <f>(IF((AL314&gt;AN314),1,0))+(IF((AL315&gt;AN315),1,0))+(IF((AL316&gt;AN316),1,0))+(IF((AP314&gt;AR314),1,0))+(IF((AP315&gt;AR315),1,0))+(IF((AP316&gt;AR316),1,0))+(IF((AT314&gt;AV314),1,0))+(IF((AT315&gt;AV315),1,0))+(IF((AT316&gt;AV316),1,0))+(IF((AX314&gt;AZ314),1,0))+(IF((AX315&gt;AZ315),1,0))+(IF((AX316&gt;AZ316),1,0))</f>
        <v>5</v>
      </c>
      <c r="BJ315" s="214">
        <f>(IF((AL314&lt;AN314),1,0))+(IF((AL315&lt;AN315),1,0))+(IF((AL316&lt;AN316),1,0))+(IF((AP314&lt;AR314),1,0))+(IF((AP315&lt;AR315),1,0))+(IF((AP316&lt;AR316),1,0))+(IF((AT314&lt;AV314),1,0))+(IF((AT315&lt;AV315),1,0))+(IF((AT316&lt;AV316),1,0))+(IF((AX314&lt;AZ314),1,0))+(IF((AX315&lt;AZ315),1,0))+(IF((AX316&lt;AZ316),1,0))</f>
        <v>2</v>
      </c>
      <c r="BK315" s="213">
        <f>BI315-BJ315</f>
        <v>3</v>
      </c>
      <c r="BL315" s="212">
        <f>SUM(AL314:AL316,AP314:AP316,AT314:AT316,AX314:AX316)</f>
        <v>97</v>
      </c>
      <c r="BM315" s="212">
        <f>SUM(AN314:AN316,AR314:AR316,AV314:AV316,AZ314:AZ316)</f>
        <v>88</v>
      </c>
      <c r="BN315" s="211">
        <f>BL315-BM315</f>
        <v>9</v>
      </c>
      <c r="BO315" s="427">
        <f>(BG315-BH315)*1000+(BK315)*100+BN315</f>
        <v>1309</v>
      </c>
      <c r="BP315" s="428"/>
    </row>
    <row r="316" spans="1:68" ht="13.05" customHeight="1" x14ac:dyDescent="0.15">
      <c r="A316" s="26"/>
      <c r="B316" s="248"/>
      <c r="C316" s="268" t="s">
        <v>101</v>
      </c>
      <c r="D316" s="578"/>
      <c r="E316" s="579"/>
      <c r="F316" s="579"/>
      <c r="G316" s="500"/>
      <c r="H316" s="300"/>
      <c r="I316" s="170" t="str">
        <f>IF(H316="","","-")</f>
        <v/>
      </c>
      <c r="J316" s="184"/>
      <c r="K316" s="439"/>
      <c r="L316" s="300"/>
      <c r="M316" s="185" t="str">
        <f t="shared" si="91"/>
        <v/>
      </c>
      <c r="N316" s="184"/>
      <c r="O316" s="438"/>
      <c r="P316" s="300"/>
      <c r="Q316" s="185" t="str">
        <f t="shared" si="92"/>
        <v/>
      </c>
      <c r="R316" s="184"/>
      <c r="S316" s="429"/>
      <c r="T316" s="97">
        <f>Y315</f>
        <v>3</v>
      </c>
      <c r="U316" s="98" t="s">
        <v>2</v>
      </c>
      <c r="V316" s="98">
        <f>Z315</f>
        <v>0</v>
      </c>
      <c r="W316" s="99" t="s">
        <v>1</v>
      </c>
      <c r="X316" s="149"/>
      <c r="Y316" s="216"/>
      <c r="Z316" s="212"/>
      <c r="AA316" s="216"/>
      <c r="AB316" s="212"/>
      <c r="AC316" s="211"/>
      <c r="AD316" s="212"/>
      <c r="AE316" s="212"/>
      <c r="AF316" s="211"/>
      <c r="AG316" s="151"/>
      <c r="AH316" s="217"/>
      <c r="AI316" s="39"/>
      <c r="AJ316" s="248"/>
      <c r="AK316" s="268" t="s">
        <v>206</v>
      </c>
      <c r="AL316" s="505"/>
      <c r="AM316" s="494"/>
      <c r="AN316" s="494"/>
      <c r="AO316" s="495"/>
      <c r="AP316" s="153"/>
      <c r="AQ316" s="170" t="str">
        <f>IF(AP316="","","-")</f>
        <v/>
      </c>
      <c r="AR316" s="184"/>
      <c r="AS316" s="439"/>
      <c r="AT316" s="153"/>
      <c r="AU316" s="185" t="str">
        <f t="shared" si="93"/>
        <v/>
      </c>
      <c r="AV316" s="184"/>
      <c r="AW316" s="438"/>
      <c r="AX316" s="153">
        <v>14</v>
      </c>
      <c r="AY316" s="185" t="str">
        <f t="shared" si="94"/>
        <v>-</v>
      </c>
      <c r="AZ316" s="184">
        <v>15</v>
      </c>
      <c r="BA316" s="429"/>
      <c r="BB316" s="97">
        <f>BG315</f>
        <v>2</v>
      </c>
      <c r="BC316" s="98" t="s">
        <v>2</v>
      </c>
      <c r="BD316" s="98">
        <f>BH315</f>
        <v>1</v>
      </c>
      <c r="BE316" s="99" t="s">
        <v>1</v>
      </c>
      <c r="BF316" s="149"/>
      <c r="BG316" s="216"/>
      <c r="BH316" s="212"/>
      <c r="BI316" s="216"/>
      <c r="BJ316" s="212"/>
      <c r="BK316" s="211"/>
      <c r="BL316" s="212"/>
      <c r="BM316" s="212"/>
      <c r="BN316" s="211"/>
      <c r="BO316" s="151"/>
      <c r="BP316" s="217"/>
    </row>
    <row r="317" spans="1:68" ht="13.05" customHeight="1" x14ac:dyDescent="0.15">
      <c r="A317" s="26"/>
      <c r="B317" s="246" t="s">
        <v>304</v>
      </c>
      <c r="C317" s="269" t="s">
        <v>362</v>
      </c>
      <c r="D317" s="172">
        <f>IF(J314="","",J314)</f>
        <v>10</v>
      </c>
      <c r="E317" s="170" t="str">
        <f t="shared" ref="E317:E325" si="95">IF(D317="","","-")</f>
        <v>-</v>
      </c>
      <c r="F317" s="169">
        <f>IF(H314="","",H314)</f>
        <v>15</v>
      </c>
      <c r="G317" s="431" t="str">
        <f>IF(K314="","",IF(K314="○","×",IF(K314="×","○")))</f>
        <v>×</v>
      </c>
      <c r="H317" s="471"/>
      <c r="I317" s="472"/>
      <c r="J317" s="472"/>
      <c r="K317" s="491"/>
      <c r="L317" s="150">
        <v>15</v>
      </c>
      <c r="M317" s="170" t="str">
        <f t="shared" si="91"/>
        <v>-</v>
      </c>
      <c r="N317" s="177">
        <v>6</v>
      </c>
      <c r="O317" s="444" t="str">
        <f>IF(L317&lt;&gt;"",IF(L317&gt;N317,IF(L318&gt;N318,"○",IF(L319&gt;N319,"○","×")),IF(L318&gt;N318,IF(L319&gt;N319,"○","×"),"×")),"")</f>
        <v>○</v>
      </c>
      <c r="P317" s="150">
        <v>15</v>
      </c>
      <c r="Q317" s="170" t="str">
        <f t="shared" si="92"/>
        <v>-</v>
      </c>
      <c r="R317" s="177">
        <v>0</v>
      </c>
      <c r="S317" s="445" t="str">
        <f>IF(P317&lt;&gt;"",IF(P317&gt;R317,IF(P318&gt;R318,"○",IF(P319&gt;R319,"○","×")),IF(P318&gt;R318,IF(P319&gt;R319,"○","×"),"×")),"")</f>
        <v>○</v>
      </c>
      <c r="T317" s="421">
        <f>RANK(AG318,AG315:AG324)</f>
        <v>2</v>
      </c>
      <c r="U317" s="422"/>
      <c r="V317" s="422"/>
      <c r="W317" s="423"/>
      <c r="X317" s="149"/>
      <c r="Y317" s="195"/>
      <c r="Z317" s="194"/>
      <c r="AA317" s="195"/>
      <c r="AB317" s="194"/>
      <c r="AC317" s="218"/>
      <c r="AD317" s="194"/>
      <c r="AE317" s="194"/>
      <c r="AF317" s="218"/>
      <c r="AG317" s="151"/>
      <c r="AH317" s="217"/>
      <c r="AI317" s="39"/>
      <c r="AJ317" s="246" t="s">
        <v>397</v>
      </c>
      <c r="AK317" s="269" t="s">
        <v>252</v>
      </c>
      <c r="AL317" s="172">
        <f>IF(AR314="","",AR314)</f>
        <v>9</v>
      </c>
      <c r="AM317" s="170" t="str">
        <f t="shared" ref="AM317:AM325" si="96">IF(AL317="","","-")</f>
        <v>-</v>
      </c>
      <c r="AN317" s="169">
        <f>IF(AP314="","",AP314)</f>
        <v>15</v>
      </c>
      <c r="AO317" s="431" t="str">
        <f>IF(AS314="","",IF(AS314="○","×",IF(AS314="×","○")))</f>
        <v>×</v>
      </c>
      <c r="AP317" s="471"/>
      <c r="AQ317" s="472"/>
      <c r="AR317" s="472"/>
      <c r="AS317" s="491"/>
      <c r="AT317" s="150">
        <v>15</v>
      </c>
      <c r="AU317" s="170" t="str">
        <f t="shared" si="93"/>
        <v>-</v>
      </c>
      <c r="AV317" s="177">
        <v>6</v>
      </c>
      <c r="AW317" s="444" t="str">
        <f>IF(AT317&lt;&gt;"",IF(AT317&gt;AV317,IF(AT318&gt;AV318,"○",IF(AT319&gt;AV319,"○","×")),IF(AT318&gt;AV318,IF(AT319&gt;AV319,"○","×"),"×")),"")</f>
        <v>○</v>
      </c>
      <c r="AX317" s="150">
        <v>15</v>
      </c>
      <c r="AY317" s="170" t="str">
        <f t="shared" si="94"/>
        <v>-</v>
      </c>
      <c r="AZ317" s="177">
        <v>11</v>
      </c>
      <c r="BA317" s="445" t="str">
        <f>IF(AX317&lt;&gt;"",IF(AX317&gt;AZ317,IF(AX318&gt;AZ318,"○",IF(AX319&gt;AZ319,"○","×")),IF(AX318&gt;AZ318,IF(AX319&gt;AZ319,"○","×"),"×")),"")</f>
        <v>○</v>
      </c>
      <c r="BB317" s="421">
        <f>RANK(BO318,BO315:BO324)</f>
        <v>2</v>
      </c>
      <c r="BC317" s="422"/>
      <c r="BD317" s="422"/>
      <c r="BE317" s="423"/>
      <c r="BF317" s="149"/>
      <c r="BG317" s="195"/>
      <c r="BH317" s="194"/>
      <c r="BI317" s="195"/>
      <c r="BJ317" s="194"/>
      <c r="BK317" s="218"/>
      <c r="BL317" s="194"/>
      <c r="BM317" s="194"/>
      <c r="BN317" s="218"/>
      <c r="BO317" s="151"/>
      <c r="BP317" s="217"/>
    </row>
    <row r="318" spans="1:68" ht="13.05" customHeight="1" x14ac:dyDescent="0.15">
      <c r="A318" s="26"/>
      <c r="B318" s="246" t="s">
        <v>303</v>
      </c>
      <c r="C318" s="236" t="s">
        <v>31</v>
      </c>
      <c r="D318" s="172">
        <f>IF(J315="","",J315)</f>
        <v>11</v>
      </c>
      <c r="E318" s="170" t="str">
        <f t="shared" si="95"/>
        <v>-</v>
      </c>
      <c r="F318" s="169">
        <f>IF(H315="","",H315)</f>
        <v>15</v>
      </c>
      <c r="G318" s="432" t="str">
        <f>IF(I315="","",I315)</f>
        <v>-</v>
      </c>
      <c r="H318" s="474"/>
      <c r="I318" s="475"/>
      <c r="J318" s="475"/>
      <c r="K318" s="492"/>
      <c r="L318" s="150">
        <v>15</v>
      </c>
      <c r="M318" s="170" t="str">
        <f t="shared" si="91"/>
        <v>-</v>
      </c>
      <c r="N318" s="177">
        <v>7</v>
      </c>
      <c r="O318" s="438"/>
      <c r="P318" s="150">
        <v>15</v>
      </c>
      <c r="Q318" s="170" t="str">
        <f t="shared" si="92"/>
        <v>-</v>
      </c>
      <c r="R318" s="177">
        <v>0</v>
      </c>
      <c r="S318" s="429"/>
      <c r="T318" s="424"/>
      <c r="U318" s="425"/>
      <c r="V318" s="425"/>
      <c r="W318" s="426"/>
      <c r="X318" s="149"/>
      <c r="Y318" s="216">
        <f>COUNTIF(D317:S319,"○")</f>
        <v>2</v>
      </c>
      <c r="Z318" s="212">
        <f>COUNTIF(D317:S319,"×")</f>
        <v>1</v>
      </c>
      <c r="AA318" s="215">
        <f>(IF((D317&gt;F317),1,0))+(IF((D318&gt;F318),1,0))+(IF((D319&gt;F319),1,0))+(IF((H317&gt;J317),1,0))+(IF((H318&gt;J318),1,0))+(IF((H319&gt;J319),1,0))+(IF((L317&gt;N317),1,0))+(IF((L318&gt;N318),1,0))+(IF((L319&gt;N319),1,0))+(IF((P317&gt;R317),1,0))+(IF((P318&gt;R318),1,0))+(IF((P319&gt;R319),1,0))</f>
        <v>4</v>
      </c>
      <c r="AB318" s="214">
        <f>(IF((D317&lt;F317),1,0))+(IF((D318&lt;F318),1,0))+(IF((D319&lt;F319),1,0))+(IF((H317&lt;J317),1,0))+(IF((H318&lt;J318),1,0))+(IF((H319&lt;J319),1,0))+(IF((L317&lt;N317),1,0))+(IF((L318&lt;N318),1,0))+(IF((L319&lt;N319),1,0))+(IF((P317&lt;R317),1,0))+(IF((P318&lt;R318),1,0))+(IF((P319&lt;R319),1,0))</f>
        <v>2</v>
      </c>
      <c r="AC318" s="213">
        <f>AA318-AB318</f>
        <v>2</v>
      </c>
      <c r="AD318" s="212">
        <f>SUM(D317:D319,H317:H319,L317:L319,P317:P319)</f>
        <v>81</v>
      </c>
      <c r="AE318" s="212">
        <f>SUM(F317:F319,J317:J319,N317:N319,R317:R319)</f>
        <v>43</v>
      </c>
      <c r="AF318" s="211">
        <f>AD318-AE318</f>
        <v>38</v>
      </c>
      <c r="AG318" s="427">
        <f>(Y318-Z318)*1000+(AC318)*100+AF318</f>
        <v>1238</v>
      </c>
      <c r="AH318" s="428"/>
      <c r="AI318" s="39"/>
      <c r="AJ318" s="246" t="s">
        <v>297</v>
      </c>
      <c r="AK318" s="236" t="s">
        <v>359</v>
      </c>
      <c r="AL318" s="172">
        <f>IF(AR315="","",AR315)</f>
        <v>14</v>
      </c>
      <c r="AM318" s="170" t="str">
        <f t="shared" si="96"/>
        <v>-</v>
      </c>
      <c r="AN318" s="169">
        <f>IF(AP315="","",AP315)</f>
        <v>15</v>
      </c>
      <c r="AO318" s="432" t="str">
        <f>IF(AQ315="","",AQ315)</f>
        <v>-</v>
      </c>
      <c r="AP318" s="474"/>
      <c r="AQ318" s="475"/>
      <c r="AR318" s="475"/>
      <c r="AS318" s="492"/>
      <c r="AT318" s="150">
        <v>15</v>
      </c>
      <c r="AU318" s="170" t="str">
        <f t="shared" si="93"/>
        <v>-</v>
      </c>
      <c r="AV318" s="177">
        <v>10</v>
      </c>
      <c r="AW318" s="438"/>
      <c r="AX318" s="150">
        <v>15</v>
      </c>
      <c r="AY318" s="170" t="str">
        <f t="shared" si="94"/>
        <v>-</v>
      </c>
      <c r="AZ318" s="177">
        <v>14</v>
      </c>
      <c r="BA318" s="429"/>
      <c r="BB318" s="424"/>
      <c r="BC318" s="425"/>
      <c r="BD318" s="425"/>
      <c r="BE318" s="426"/>
      <c r="BF318" s="149"/>
      <c r="BG318" s="216">
        <f>COUNTIF(AL317:BA319,"○")</f>
        <v>2</v>
      </c>
      <c r="BH318" s="212">
        <f>COUNTIF(AL317:BA319,"×")</f>
        <v>1</v>
      </c>
      <c r="BI318" s="215">
        <f>(IF((AL317&gt;AN317),1,0))+(IF((AL318&gt;AN318),1,0))+(IF((AL319&gt;AN319),1,0))+(IF((AP317&gt;AR317),1,0))+(IF((AP318&gt;AR318),1,0))+(IF((AP319&gt;AR319),1,0))+(IF((AT317&gt;AV317),1,0))+(IF((AT318&gt;AV318),1,0))+(IF((AT319&gt;AV319),1,0))+(IF((AX317&gt;AZ317),1,0))+(IF((AX318&gt;AZ318),1,0))+(IF((AX319&gt;AZ319),1,0))</f>
        <v>4</v>
      </c>
      <c r="BJ318" s="214">
        <f>(IF((AL317&lt;AN317),1,0))+(IF((AL318&lt;AN318),1,0))+(IF((AL319&lt;AN319),1,0))+(IF((AP317&lt;AR317),1,0))+(IF((AP318&lt;AR318),1,0))+(IF((AP319&lt;AR319),1,0))+(IF((AT317&lt;AV317),1,0))+(IF((AT318&lt;AV318),1,0))+(IF((AT319&lt;AV319),1,0))+(IF((AX317&lt;AZ317),1,0))+(IF((AX318&lt;AZ318),1,0))+(IF((AX319&lt;AZ319),1,0))</f>
        <v>2</v>
      </c>
      <c r="BK318" s="213">
        <f>BI318-BJ318</f>
        <v>2</v>
      </c>
      <c r="BL318" s="212">
        <f>SUM(AL317:AL319,AP317:AP319,AT317:AT319,AX317:AX319)</f>
        <v>83</v>
      </c>
      <c r="BM318" s="212">
        <f>SUM(AN317:AN319,AR317:AR319,AV317:AV319,AZ317:AZ319)</f>
        <v>71</v>
      </c>
      <c r="BN318" s="211">
        <f>BL318-BM318</f>
        <v>12</v>
      </c>
      <c r="BO318" s="427">
        <f>(BG318-BH318)*1000+(BK318)*100+BN318</f>
        <v>1212</v>
      </c>
      <c r="BP318" s="428"/>
    </row>
    <row r="319" spans="1:68" ht="13.05" customHeight="1" x14ac:dyDescent="0.15">
      <c r="A319" s="26"/>
      <c r="B319" s="248"/>
      <c r="C319" s="270" t="s">
        <v>110</v>
      </c>
      <c r="D319" s="187" t="str">
        <f>IF(J316="","",J316)</f>
        <v/>
      </c>
      <c r="E319" s="170" t="str">
        <f t="shared" si="95"/>
        <v/>
      </c>
      <c r="F319" s="186" t="str">
        <f>IF(H316="","",H316)</f>
        <v/>
      </c>
      <c r="G319" s="500" t="str">
        <f>IF(I316="","",I316)</f>
        <v/>
      </c>
      <c r="H319" s="493"/>
      <c r="I319" s="494"/>
      <c r="J319" s="494"/>
      <c r="K319" s="495"/>
      <c r="L319" s="153"/>
      <c r="M319" s="170" t="str">
        <f t="shared" si="91"/>
        <v/>
      </c>
      <c r="N319" s="184"/>
      <c r="O319" s="439"/>
      <c r="P319" s="153"/>
      <c r="Q319" s="185" t="str">
        <f t="shared" si="92"/>
        <v/>
      </c>
      <c r="R319" s="184"/>
      <c r="S319" s="430"/>
      <c r="T319" s="97">
        <f>Y318</f>
        <v>2</v>
      </c>
      <c r="U319" s="98" t="s">
        <v>2</v>
      </c>
      <c r="V319" s="98">
        <f>Z318</f>
        <v>1</v>
      </c>
      <c r="W319" s="99" t="s">
        <v>1</v>
      </c>
      <c r="X319" s="149"/>
      <c r="Y319" s="210"/>
      <c r="Z319" s="209"/>
      <c r="AA319" s="210"/>
      <c r="AB319" s="209"/>
      <c r="AC319" s="208"/>
      <c r="AD319" s="209"/>
      <c r="AE319" s="209"/>
      <c r="AF319" s="208"/>
      <c r="AG319" s="151"/>
      <c r="AH319" s="217"/>
      <c r="AI319" s="39"/>
      <c r="AJ319" s="248"/>
      <c r="AK319" s="270" t="s">
        <v>199</v>
      </c>
      <c r="AL319" s="187" t="str">
        <f>IF(AR316="","",AR316)</f>
        <v/>
      </c>
      <c r="AM319" s="170" t="str">
        <f t="shared" si="96"/>
        <v/>
      </c>
      <c r="AN319" s="186" t="str">
        <f>IF(AP316="","",AP316)</f>
        <v/>
      </c>
      <c r="AO319" s="500" t="str">
        <f>IF(AQ316="","",AQ316)</f>
        <v/>
      </c>
      <c r="AP319" s="493"/>
      <c r="AQ319" s="494"/>
      <c r="AR319" s="494"/>
      <c r="AS319" s="495"/>
      <c r="AT319" s="153"/>
      <c r="AU319" s="170" t="str">
        <f t="shared" si="93"/>
        <v/>
      </c>
      <c r="AV319" s="184"/>
      <c r="AW319" s="439"/>
      <c r="AX319" s="153"/>
      <c r="AY319" s="185" t="str">
        <f t="shared" si="94"/>
        <v/>
      </c>
      <c r="AZ319" s="184"/>
      <c r="BA319" s="430"/>
      <c r="BB319" s="97">
        <f>BG318</f>
        <v>2</v>
      </c>
      <c r="BC319" s="98" t="s">
        <v>2</v>
      </c>
      <c r="BD319" s="98">
        <f>BH318</f>
        <v>1</v>
      </c>
      <c r="BE319" s="99" t="s">
        <v>1</v>
      </c>
      <c r="BF319" s="149"/>
      <c r="BG319" s="210"/>
      <c r="BH319" s="209"/>
      <c r="BI319" s="210"/>
      <c r="BJ319" s="209"/>
      <c r="BK319" s="208"/>
      <c r="BL319" s="209"/>
      <c r="BM319" s="209"/>
      <c r="BN319" s="208"/>
      <c r="BO319" s="151"/>
      <c r="BP319" s="217"/>
    </row>
    <row r="320" spans="1:68" ht="13.05" customHeight="1" x14ac:dyDescent="0.15">
      <c r="A320" s="26"/>
      <c r="B320" s="246" t="s">
        <v>96</v>
      </c>
      <c r="C320" s="236" t="s">
        <v>93</v>
      </c>
      <c r="D320" s="172">
        <f>IF(N314="","",N314)</f>
        <v>3</v>
      </c>
      <c r="E320" s="174" t="str">
        <f t="shared" si="95"/>
        <v>-</v>
      </c>
      <c r="F320" s="169">
        <f>IF(L314="","",L314)</f>
        <v>15</v>
      </c>
      <c r="G320" s="431" t="str">
        <f>IF(O314="","",IF(O314="○","×",IF(O314="×","○")))</f>
        <v>×</v>
      </c>
      <c r="H320" s="171">
        <f>IF(N317="","",N317)</f>
        <v>6</v>
      </c>
      <c r="I320" s="170" t="str">
        <f t="shared" ref="I320:I325" si="97">IF(H320="","","-")</f>
        <v>-</v>
      </c>
      <c r="J320" s="169">
        <f>IF(L317="","",L317)</f>
        <v>15</v>
      </c>
      <c r="K320" s="431" t="str">
        <f>IF(O317="","",IF(O317="○","×",IF(O317="×","○")))</f>
        <v>×</v>
      </c>
      <c r="L320" s="471"/>
      <c r="M320" s="472"/>
      <c r="N320" s="472"/>
      <c r="O320" s="491"/>
      <c r="P320" s="150">
        <v>15</v>
      </c>
      <c r="Q320" s="170" t="str">
        <f t="shared" si="92"/>
        <v>-</v>
      </c>
      <c r="R320" s="177">
        <v>0</v>
      </c>
      <c r="S320" s="429" t="str">
        <f>IF(P320&lt;&gt;"",IF(P320&gt;R320,IF(P321&gt;R321,"○",IF(P322&gt;R322,"○","×")),IF(P321&gt;R321,IF(P322&gt;R322,"○","×"),"×")),"")</f>
        <v>○</v>
      </c>
      <c r="T320" s="421">
        <f>RANK(AG321,AG315:AG324)</f>
        <v>3</v>
      </c>
      <c r="U320" s="422"/>
      <c r="V320" s="422"/>
      <c r="W320" s="423"/>
      <c r="X320" s="149"/>
      <c r="Y320" s="216"/>
      <c r="Z320" s="212"/>
      <c r="AA320" s="216"/>
      <c r="AB320" s="212"/>
      <c r="AC320" s="211"/>
      <c r="AD320" s="212"/>
      <c r="AE320" s="212"/>
      <c r="AF320" s="211"/>
      <c r="AG320" s="151"/>
      <c r="AH320" s="217"/>
      <c r="AI320" s="39"/>
      <c r="AJ320" s="246" t="s">
        <v>321</v>
      </c>
      <c r="AK320" s="236" t="s">
        <v>358</v>
      </c>
      <c r="AL320" s="172">
        <f>IF(AV314="","",AV314)</f>
        <v>10</v>
      </c>
      <c r="AM320" s="174" t="str">
        <f t="shared" si="96"/>
        <v>-</v>
      </c>
      <c r="AN320" s="169">
        <f>IF(AT314="","",AT314)</f>
        <v>15</v>
      </c>
      <c r="AO320" s="431" t="str">
        <f>IF(AW314="","",IF(AW314="○","×",IF(AW314="×","○")))</f>
        <v>×</v>
      </c>
      <c r="AP320" s="171">
        <f>IF(AV317="","",AV317)</f>
        <v>6</v>
      </c>
      <c r="AQ320" s="170" t="str">
        <f t="shared" ref="AQ320:AQ325" si="98">IF(AP320="","","-")</f>
        <v>-</v>
      </c>
      <c r="AR320" s="169">
        <f>IF(AT317="","",AT317)</f>
        <v>15</v>
      </c>
      <c r="AS320" s="431" t="str">
        <f>IF(AW317="","",IF(AW317="○","×",IF(AW317="×","○")))</f>
        <v>×</v>
      </c>
      <c r="AT320" s="471"/>
      <c r="AU320" s="472"/>
      <c r="AV320" s="472"/>
      <c r="AW320" s="491"/>
      <c r="AX320" s="150">
        <v>7</v>
      </c>
      <c r="AY320" s="170" t="str">
        <f t="shared" si="94"/>
        <v>-</v>
      </c>
      <c r="AZ320" s="177">
        <v>15</v>
      </c>
      <c r="BA320" s="429" t="str">
        <f>IF(AX320&lt;&gt;"",IF(AX320&gt;AZ320,IF(AX321&gt;AZ321,"○",IF(AX322&gt;AZ322,"○","×")),IF(AX321&gt;AZ321,IF(AX322&gt;AZ322,"○","×"),"×")),"")</f>
        <v>×</v>
      </c>
      <c r="BB320" s="421">
        <f>RANK(BO321,BO315:BO324)</f>
        <v>4</v>
      </c>
      <c r="BC320" s="422"/>
      <c r="BD320" s="422"/>
      <c r="BE320" s="423"/>
      <c r="BF320" s="149"/>
      <c r="BG320" s="216"/>
      <c r="BH320" s="212"/>
      <c r="BI320" s="216"/>
      <c r="BJ320" s="212"/>
      <c r="BK320" s="211"/>
      <c r="BL320" s="212"/>
      <c r="BM320" s="212"/>
      <c r="BN320" s="211"/>
      <c r="BO320" s="151"/>
      <c r="BP320" s="217"/>
    </row>
    <row r="321" spans="1:68" ht="13.05" customHeight="1" x14ac:dyDescent="0.15">
      <c r="A321" s="26"/>
      <c r="B321" s="246" t="s">
        <v>95</v>
      </c>
      <c r="C321" s="236" t="s">
        <v>67</v>
      </c>
      <c r="D321" s="172">
        <f>IF(N315="","",N315)</f>
        <v>6</v>
      </c>
      <c r="E321" s="170" t="str">
        <f t="shared" si="95"/>
        <v>-</v>
      </c>
      <c r="F321" s="169">
        <f>IF(L315="","",L315)</f>
        <v>15</v>
      </c>
      <c r="G321" s="432" t="str">
        <f>IF(I318="","",I318)</f>
        <v/>
      </c>
      <c r="H321" s="171">
        <f>IF(N318="","",N318)</f>
        <v>7</v>
      </c>
      <c r="I321" s="170" t="str">
        <f t="shared" si="97"/>
        <v>-</v>
      </c>
      <c r="J321" s="169">
        <f>IF(L318="","",L318)</f>
        <v>15</v>
      </c>
      <c r="K321" s="432" t="str">
        <f>IF(M318="","",M318)</f>
        <v>-</v>
      </c>
      <c r="L321" s="474"/>
      <c r="M321" s="475"/>
      <c r="N321" s="475"/>
      <c r="O321" s="492"/>
      <c r="P321" s="150">
        <v>15</v>
      </c>
      <c r="Q321" s="170" t="str">
        <f t="shared" si="92"/>
        <v>-</v>
      </c>
      <c r="R321" s="177">
        <v>0</v>
      </c>
      <c r="S321" s="429"/>
      <c r="T321" s="424"/>
      <c r="U321" s="425"/>
      <c r="V321" s="425"/>
      <c r="W321" s="426"/>
      <c r="X321" s="149"/>
      <c r="Y321" s="216">
        <f>COUNTIF(D320:S322,"○")</f>
        <v>1</v>
      </c>
      <c r="Z321" s="212">
        <f>COUNTIF(D320:S322,"×")</f>
        <v>2</v>
      </c>
      <c r="AA321" s="215">
        <f>(IF((D320&gt;F320),1,0))+(IF((D321&gt;F321),1,0))+(IF((D322&gt;F322),1,0))+(IF((H320&gt;J320),1,0))+(IF((H321&gt;J321),1,0))+(IF((H322&gt;J322),1,0))+(IF((L320&gt;N320),1,0))+(IF((L321&gt;N321),1,0))+(IF((L322&gt;N322),1,0))+(IF((P320&gt;R320),1,0))+(IF((P321&gt;R321),1,0))+(IF((P322&gt;R322),1,0))</f>
        <v>2</v>
      </c>
      <c r="AB321" s="214">
        <f>(IF((D320&lt;F320),1,0))+(IF((D321&lt;F321),1,0))+(IF((D322&lt;F322),1,0))+(IF((H320&lt;J320),1,0))+(IF((H321&lt;J321),1,0))+(IF((H322&lt;J322),1,0))+(IF((L320&lt;N320),1,0))+(IF((L321&lt;N321),1,0))+(IF((L322&lt;N322),1,0))+(IF((P320&lt;R320),1,0))+(IF((P321&lt;R321),1,0))+(IF((P322&lt;R322),1,0))</f>
        <v>4</v>
      </c>
      <c r="AC321" s="213">
        <f>AA321-AB321</f>
        <v>-2</v>
      </c>
      <c r="AD321" s="212">
        <f>SUM(D320:D322,H320:H322,L320:L322,P320:P322)</f>
        <v>52</v>
      </c>
      <c r="AE321" s="212">
        <f>SUM(F320:F322,J320:J322,N320:N322,R320:R322)</f>
        <v>60</v>
      </c>
      <c r="AF321" s="211">
        <f>AD321-AE321</f>
        <v>-8</v>
      </c>
      <c r="AG321" s="427">
        <f>(Y321-Z321)*1000+(AC321)*100+AF321</f>
        <v>-1208</v>
      </c>
      <c r="AH321" s="428"/>
      <c r="AI321" s="39"/>
      <c r="AJ321" s="246" t="s">
        <v>320</v>
      </c>
      <c r="AK321" s="236" t="s">
        <v>358</v>
      </c>
      <c r="AL321" s="172">
        <f>IF(AV315="","",AV315)</f>
        <v>11</v>
      </c>
      <c r="AM321" s="170" t="str">
        <f t="shared" si="96"/>
        <v>-</v>
      </c>
      <c r="AN321" s="169">
        <f>IF(AT315="","",AT315)</f>
        <v>15</v>
      </c>
      <c r="AO321" s="432" t="str">
        <f>IF(AQ318="","",AQ318)</f>
        <v/>
      </c>
      <c r="AP321" s="171">
        <f>IF(AV318="","",AV318)</f>
        <v>10</v>
      </c>
      <c r="AQ321" s="170" t="str">
        <f t="shared" si="98"/>
        <v>-</v>
      </c>
      <c r="AR321" s="169">
        <f>IF(AT318="","",AT318)</f>
        <v>15</v>
      </c>
      <c r="AS321" s="432" t="str">
        <f>IF(AU318="","",AU318)</f>
        <v>-</v>
      </c>
      <c r="AT321" s="474"/>
      <c r="AU321" s="475"/>
      <c r="AV321" s="475"/>
      <c r="AW321" s="492"/>
      <c r="AX321" s="150">
        <v>3</v>
      </c>
      <c r="AY321" s="170" t="str">
        <f t="shared" si="94"/>
        <v>-</v>
      </c>
      <c r="AZ321" s="177">
        <v>15</v>
      </c>
      <c r="BA321" s="429"/>
      <c r="BB321" s="424"/>
      <c r="BC321" s="425"/>
      <c r="BD321" s="425"/>
      <c r="BE321" s="426"/>
      <c r="BF321" s="149"/>
      <c r="BG321" s="216">
        <f>COUNTIF(AL320:BA322,"○")</f>
        <v>0</v>
      </c>
      <c r="BH321" s="212">
        <f>COUNTIF(AL320:BA322,"×")</f>
        <v>3</v>
      </c>
      <c r="BI321" s="215">
        <f>(IF((AL320&gt;AN320),1,0))+(IF((AL321&gt;AN321),1,0))+(IF((AL322&gt;AN322),1,0))+(IF((AP320&gt;AR320),1,0))+(IF((AP321&gt;AR321),1,0))+(IF((AP322&gt;AR322),1,0))+(IF((AT320&gt;AV320),1,0))+(IF((AT321&gt;AV321),1,0))+(IF((AT322&gt;AV322),1,0))+(IF((AX320&gt;AZ320),1,0))+(IF((AX321&gt;AZ321),1,0))+(IF((AX322&gt;AZ322),1,0))</f>
        <v>0</v>
      </c>
      <c r="BJ321" s="214">
        <f>(IF((AL320&lt;AN320),1,0))+(IF((AL321&lt;AN321),1,0))+(IF((AL322&lt;AN322),1,0))+(IF((AP320&lt;AR320),1,0))+(IF((AP321&lt;AR321),1,0))+(IF((AP322&lt;AR322),1,0))+(IF((AT320&lt;AV320),1,0))+(IF((AT321&lt;AV321),1,0))+(IF((AT322&lt;AV322),1,0))+(IF((AX320&lt;AZ320),1,0))+(IF((AX321&lt;AZ321),1,0))+(IF((AX322&lt;AZ322),1,0))</f>
        <v>6</v>
      </c>
      <c r="BK321" s="213">
        <f>BI321-BJ321</f>
        <v>-6</v>
      </c>
      <c r="BL321" s="212">
        <f>SUM(AL320:AL322,AP320:AP322,AT320:AT322,AX320:AX322)</f>
        <v>47</v>
      </c>
      <c r="BM321" s="212">
        <f>SUM(AN320:AN322,AR320:AR322,AV320:AV322,AZ320:AZ322)</f>
        <v>90</v>
      </c>
      <c r="BN321" s="211">
        <f>BL321-BM321</f>
        <v>-43</v>
      </c>
      <c r="BO321" s="427">
        <f>(BG321-BH321)*1000+(BK321)*100+BN321</f>
        <v>-3643</v>
      </c>
      <c r="BP321" s="428"/>
    </row>
    <row r="322" spans="1:68" ht="13.05" customHeight="1" x14ac:dyDescent="0.15">
      <c r="A322" s="26"/>
      <c r="B322" s="248"/>
      <c r="C322" s="270" t="s">
        <v>341</v>
      </c>
      <c r="D322" s="187" t="str">
        <f>IF(N316="","",N316)</f>
        <v/>
      </c>
      <c r="E322" s="185" t="str">
        <f t="shared" si="95"/>
        <v/>
      </c>
      <c r="F322" s="186" t="str">
        <f>IF(L316="","",L316)</f>
        <v/>
      </c>
      <c r="G322" s="500" t="str">
        <f>IF(I319="","",I319)</f>
        <v/>
      </c>
      <c r="H322" s="219" t="str">
        <f>IF(N319="","",N319)</f>
        <v/>
      </c>
      <c r="I322" s="170" t="str">
        <f t="shared" si="97"/>
        <v/>
      </c>
      <c r="J322" s="186" t="str">
        <f>IF(L319="","",L319)</f>
        <v/>
      </c>
      <c r="K322" s="500" t="str">
        <f>IF(M319="","",M319)</f>
        <v/>
      </c>
      <c r="L322" s="493"/>
      <c r="M322" s="494"/>
      <c r="N322" s="494"/>
      <c r="O322" s="495"/>
      <c r="P322" s="153"/>
      <c r="Q322" s="170" t="str">
        <f t="shared" si="92"/>
        <v/>
      </c>
      <c r="R322" s="184"/>
      <c r="S322" s="430"/>
      <c r="T322" s="97">
        <f>Y321</f>
        <v>1</v>
      </c>
      <c r="U322" s="98" t="s">
        <v>2</v>
      </c>
      <c r="V322" s="98">
        <f>Z321</f>
        <v>2</v>
      </c>
      <c r="W322" s="99" t="s">
        <v>1</v>
      </c>
      <c r="X322" s="149"/>
      <c r="Y322" s="216"/>
      <c r="Z322" s="212"/>
      <c r="AA322" s="216"/>
      <c r="AB322" s="212"/>
      <c r="AC322" s="211"/>
      <c r="AD322" s="212"/>
      <c r="AE322" s="212"/>
      <c r="AF322" s="211"/>
      <c r="AG322" s="151"/>
      <c r="AH322" s="217"/>
      <c r="AI322" s="39"/>
      <c r="AJ322" s="248"/>
      <c r="AK322" s="270" t="s">
        <v>101</v>
      </c>
      <c r="AL322" s="187" t="str">
        <f>IF(AV316="","",AV316)</f>
        <v/>
      </c>
      <c r="AM322" s="185" t="str">
        <f t="shared" si="96"/>
        <v/>
      </c>
      <c r="AN322" s="186" t="str">
        <f>IF(AT316="","",AT316)</f>
        <v/>
      </c>
      <c r="AO322" s="500" t="str">
        <f>IF(AQ319="","",AQ319)</f>
        <v/>
      </c>
      <c r="AP322" s="219" t="str">
        <f>IF(AV319="","",AV319)</f>
        <v/>
      </c>
      <c r="AQ322" s="170" t="str">
        <f t="shared" si="98"/>
        <v/>
      </c>
      <c r="AR322" s="186" t="str">
        <f>IF(AT319="","",AT319)</f>
        <v/>
      </c>
      <c r="AS322" s="500" t="str">
        <f>IF(AU319="","",AU319)</f>
        <v/>
      </c>
      <c r="AT322" s="493"/>
      <c r="AU322" s="494"/>
      <c r="AV322" s="494"/>
      <c r="AW322" s="495"/>
      <c r="AX322" s="153"/>
      <c r="AY322" s="170" t="str">
        <f t="shared" si="94"/>
        <v/>
      </c>
      <c r="AZ322" s="184"/>
      <c r="BA322" s="430"/>
      <c r="BB322" s="97">
        <f>BG321</f>
        <v>0</v>
      </c>
      <c r="BC322" s="98" t="s">
        <v>2</v>
      </c>
      <c r="BD322" s="98">
        <f>BH321</f>
        <v>3</v>
      </c>
      <c r="BE322" s="99" t="s">
        <v>1</v>
      </c>
      <c r="BF322" s="149"/>
      <c r="BG322" s="216"/>
      <c r="BH322" s="212"/>
      <c r="BI322" s="216"/>
      <c r="BJ322" s="212"/>
      <c r="BK322" s="211"/>
      <c r="BL322" s="212"/>
      <c r="BM322" s="212"/>
      <c r="BN322" s="211"/>
      <c r="BO322" s="151"/>
      <c r="BP322" s="217"/>
    </row>
    <row r="323" spans="1:68" ht="13.05" customHeight="1" x14ac:dyDescent="0.15">
      <c r="A323" s="26"/>
      <c r="B323" s="246" t="s">
        <v>279</v>
      </c>
      <c r="C323" s="236" t="s">
        <v>360</v>
      </c>
      <c r="D323" s="364">
        <f>IF(R314="","",R314)</f>
        <v>0</v>
      </c>
      <c r="E323" s="357" t="str">
        <f t="shared" si="95"/>
        <v>-</v>
      </c>
      <c r="F323" s="358">
        <f>IF(P314="","",P314)</f>
        <v>15</v>
      </c>
      <c r="G323" s="456" t="str">
        <f>IF(S314="","",IF(S314="○","×",IF(S314="×","○")))</f>
        <v>×</v>
      </c>
      <c r="H323" s="407">
        <f>IF(R317="","",R317)</f>
        <v>0</v>
      </c>
      <c r="I323" s="355" t="str">
        <f t="shared" si="97"/>
        <v>-</v>
      </c>
      <c r="J323" s="358">
        <f>IF(P317="","",P317)</f>
        <v>15</v>
      </c>
      <c r="K323" s="456" t="str">
        <f>IF(S317="","",IF(S317="○","×",IF(S317="×","○")))</f>
        <v>×</v>
      </c>
      <c r="L323" s="408">
        <f>IF(R320="","",R320)</f>
        <v>0</v>
      </c>
      <c r="M323" s="357" t="str">
        <f>IF(L323="","","-")</f>
        <v>-</v>
      </c>
      <c r="N323" s="356">
        <f>IF(P320="","",P320)</f>
        <v>15</v>
      </c>
      <c r="O323" s="456" t="str">
        <f>IF(S320="","",IF(S320="○","×",IF(S320="×","○")))</f>
        <v>×</v>
      </c>
      <c r="P323" s="559"/>
      <c r="Q323" s="560"/>
      <c r="R323" s="560"/>
      <c r="S323" s="561"/>
      <c r="T323" s="459" t="s">
        <v>437</v>
      </c>
      <c r="U323" s="460"/>
      <c r="V323" s="460"/>
      <c r="W323" s="461"/>
      <c r="X323" s="149"/>
      <c r="Y323" s="195"/>
      <c r="Z323" s="194"/>
      <c r="AA323" s="195"/>
      <c r="AB323" s="194"/>
      <c r="AC323" s="218"/>
      <c r="AD323" s="194"/>
      <c r="AE323" s="194"/>
      <c r="AF323" s="218"/>
      <c r="AG323" s="151"/>
      <c r="AH323" s="217"/>
      <c r="AI323" s="39"/>
      <c r="AJ323" s="246" t="s">
        <v>109</v>
      </c>
      <c r="AK323" s="236" t="s">
        <v>364</v>
      </c>
      <c r="AL323" s="172">
        <f>IF(AZ314="","",AZ314)</f>
        <v>15</v>
      </c>
      <c r="AM323" s="170" t="str">
        <f t="shared" si="96"/>
        <v>-</v>
      </c>
      <c r="AN323" s="169">
        <f>IF(AX314="","",AX314)</f>
        <v>8</v>
      </c>
      <c r="AO323" s="431" t="str">
        <f>IF(BA314="","",IF(BA314="○","×",IF(BA314="×","○")))</f>
        <v>○</v>
      </c>
      <c r="AP323" s="171">
        <f>IF(AZ317="","",AZ317)</f>
        <v>11</v>
      </c>
      <c r="AQ323" s="174" t="str">
        <f t="shared" si="98"/>
        <v>-</v>
      </c>
      <c r="AR323" s="169">
        <f>IF(AX317="","",AX317)</f>
        <v>15</v>
      </c>
      <c r="AS323" s="431" t="str">
        <f>IF(BA317="","",IF(BA317="○","×",IF(BA317="×","○")))</f>
        <v>×</v>
      </c>
      <c r="AT323" s="175">
        <f>IF(AZ320="","",AZ320)</f>
        <v>15</v>
      </c>
      <c r="AU323" s="170" t="str">
        <f>IF(AT323="","","-")</f>
        <v>-</v>
      </c>
      <c r="AV323" s="173">
        <f>IF(AX320="","",AX320)</f>
        <v>7</v>
      </c>
      <c r="AW323" s="431" t="str">
        <f>IF(BA320="","",IF(BA320="○","×",IF(BA320="×","○")))</f>
        <v>○</v>
      </c>
      <c r="AX323" s="471"/>
      <c r="AY323" s="472"/>
      <c r="AZ323" s="472"/>
      <c r="BA323" s="473"/>
      <c r="BB323" s="421">
        <f>RANK(BO324,BO315:BO324)</f>
        <v>3</v>
      </c>
      <c r="BC323" s="422"/>
      <c r="BD323" s="422"/>
      <c r="BE323" s="423"/>
      <c r="BF323" s="149"/>
      <c r="BG323" s="195"/>
      <c r="BH323" s="194"/>
      <c r="BI323" s="195"/>
      <c r="BJ323" s="194"/>
      <c r="BK323" s="218"/>
      <c r="BL323" s="194"/>
      <c r="BM323" s="194"/>
      <c r="BN323" s="218"/>
      <c r="BO323" s="151"/>
      <c r="BP323" s="217"/>
    </row>
    <row r="324" spans="1:68" ht="13.05" customHeight="1" x14ac:dyDescent="0.15">
      <c r="A324" s="26"/>
      <c r="B324" s="246" t="s">
        <v>278</v>
      </c>
      <c r="C324" s="236" t="s">
        <v>360</v>
      </c>
      <c r="D324" s="364">
        <f>IF(R315="","",R315)</f>
        <v>0</v>
      </c>
      <c r="E324" s="357" t="str">
        <f t="shared" si="95"/>
        <v>-</v>
      </c>
      <c r="F324" s="358">
        <f>IF(P315="","",P315)</f>
        <v>15</v>
      </c>
      <c r="G324" s="457" t="str">
        <f>IF(I321="","",I321)</f>
        <v>-</v>
      </c>
      <c r="H324" s="407">
        <f>IF(R318="","",R318)</f>
        <v>0</v>
      </c>
      <c r="I324" s="357" t="str">
        <f t="shared" si="97"/>
        <v>-</v>
      </c>
      <c r="J324" s="358">
        <f>IF(P318="","",P318)</f>
        <v>15</v>
      </c>
      <c r="K324" s="457" t="str">
        <f>IF(M321="","",M321)</f>
        <v/>
      </c>
      <c r="L324" s="407">
        <f>IF(R321="","",R321)</f>
        <v>0</v>
      </c>
      <c r="M324" s="357" t="str">
        <f>IF(L324="","","-")</f>
        <v>-</v>
      </c>
      <c r="N324" s="358">
        <f>IF(P321="","",P321)</f>
        <v>15</v>
      </c>
      <c r="O324" s="457" t="str">
        <f>IF(Q321="","",Q321)</f>
        <v>-</v>
      </c>
      <c r="P324" s="562"/>
      <c r="Q324" s="563"/>
      <c r="R324" s="563"/>
      <c r="S324" s="564"/>
      <c r="T324" s="462"/>
      <c r="U324" s="463"/>
      <c r="V324" s="463"/>
      <c r="W324" s="464"/>
      <c r="X324" s="149"/>
      <c r="Y324" s="216">
        <f>COUNTIF(D323:S325,"○")</f>
        <v>0</v>
      </c>
      <c r="Z324" s="212">
        <f>COUNTIF(D323:S325,"×")</f>
        <v>3</v>
      </c>
      <c r="AA324" s="215">
        <f>(IF((D323&gt;F323),1,0))+(IF((D324&gt;F324),1,0))+(IF((D325&gt;F325),1,0))+(IF((H323&gt;J323),1,0))+(IF((H324&gt;J324),1,0))+(IF((H325&gt;J325),1,0))+(IF((L323&gt;N323),1,0))+(IF((L324&gt;N324),1,0))+(IF((L325&gt;N325),1,0))+(IF((P323&gt;R323),1,0))+(IF((P324&gt;R324),1,0))+(IF((P325&gt;R325),1,0))</f>
        <v>0</v>
      </c>
      <c r="AB324" s="214">
        <f>(IF((D323&lt;F323),1,0))+(IF((D324&lt;F324),1,0))+(IF((D325&lt;F325),1,0))+(IF((H323&lt;J323),1,0))+(IF((H324&lt;J324),1,0))+(IF((H325&lt;J325),1,0))+(IF((L323&lt;N323),1,0))+(IF((L324&lt;N324),1,0))+(IF((L325&lt;N325),1,0))+(IF((P323&lt;R323),1,0))+(IF((P324&lt;R324),1,0))+(IF((P325&lt;R325),1,0))</f>
        <v>6</v>
      </c>
      <c r="AC324" s="213">
        <f>AA324-AB324</f>
        <v>-6</v>
      </c>
      <c r="AD324" s="212">
        <f>SUM(D323:D325,H323:H325,L323:L325,P323:P325)</f>
        <v>0</v>
      </c>
      <c r="AE324" s="212">
        <f>SUM(F323:F325,J323:J325,N323:N325,R323:R325)</f>
        <v>90</v>
      </c>
      <c r="AF324" s="211">
        <f>AD324-AE324</f>
        <v>-90</v>
      </c>
      <c r="AG324" s="427">
        <f>(Y324-Z324)*1000+(AC324)*100+AF324</f>
        <v>-3690</v>
      </c>
      <c r="AH324" s="428"/>
      <c r="AI324" s="39"/>
      <c r="AJ324" s="246" t="s">
        <v>112</v>
      </c>
      <c r="AK324" s="236" t="s">
        <v>364</v>
      </c>
      <c r="AL324" s="172">
        <f>IF(AZ315="","",AZ315)</f>
        <v>14</v>
      </c>
      <c r="AM324" s="170" t="str">
        <f t="shared" si="96"/>
        <v>-</v>
      </c>
      <c r="AN324" s="169">
        <f>IF(AX315="","",AX315)</f>
        <v>15</v>
      </c>
      <c r="AO324" s="432" t="str">
        <f>IF(AQ321="","",AQ321)</f>
        <v>-</v>
      </c>
      <c r="AP324" s="171">
        <f>IF(AZ318="","",AZ318)</f>
        <v>14</v>
      </c>
      <c r="AQ324" s="170" t="str">
        <f t="shared" si="98"/>
        <v>-</v>
      </c>
      <c r="AR324" s="169">
        <f>IF(AX318="","",AX318)</f>
        <v>15</v>
      </c>
      <c r="AS324" s="432" t="str">
        <f>IF(AU321="","",AU321)</f>
        <v/>
      </c>
      <c r="AT324" s="171">
        <f>IF(AZ321="","",AZ321)</f>
        <v>15</v>
      </c>
      <c r="AU324" s="170" t="str">
        <f>IF(AT324="","","-")</f>
        <v>-</v>
      </c>
      <c r="AV324" s="169">
        <f>IF(AX321="","",AX321)</f>
        <v>3</v>
      </c>
      <c r="AW324" s="432" t="str">
        <f>IF(AY321="","",AY321)</f>
        <v>-</v>
      </c>
      <c r="AX324" s="474"/>
      <c r="AY324" s="475"/>
      <c r="AZ324" s="475"/>
      <c r="BA324" s="476"/>
      <c r="BB324" s="424"/>
      <c r="BC324" s="425"/>
      <c r="BD324" s="425"/>
      <c r="BE324" s="426"/>
      <c r="BF324" s="149"/>
      <c r="BG324" s="216">
        <f>COUNTIF(AL323:BA325,"○")</f>
        <v>2</v>
      </c>
      <c r="BH324" s="212">
        <f>COUNTIF(AL323:BA325,"×")</f>
        <v>1</v>
      </c>
      <c r="BI324" s="215">
        <f>(IF((AL323&gt;AN323),1,0))+(IF((AL324&gt;AN324),1,0))+(IF((AL325&gt;AN325),1,0))+(IF((AP323&gt;AR323),1,0))+(IF((AP324&gt;AR324),1,0))+(IF((AP325&gt;AR325),1,0))+(IF((AT323&gt;AV323),1,0))+(IF((AT324&gt;AV324),1,0))+(IF((AT325&gt;AV325),1,0))+(IF((AX323&gt;AZ323),1,0))+(IF((AX324&gt;AZ324),1,0))+(IF((AX325&gt;AZ325),1,0))</f>
        <v>4</v>
      </c>
      <c r="BJ324" s="214">
        <f>(IF((AL323&lt;AN323),1,0))+(IF((AL324&lt;AN324),1,0))+(IF((AL325&lt;AN325),1,0))+(IF((AP323&lt;AR323),1,0))+(IF((AP324&lt;AR324),1,0))+(IF((AP325&lt;AR325),1,0))+(IF((AT323&lt;AV323),1,0))+(IF((AT324&lt;AV324),1,0))+(IF((AT325&lt;AV325),1,0))+(IF((AX323&lt;AZ323),1,0))+(IF((AX324&lt;AZ324),1,0))+(IF((AX325&lt;AZ325),1,0))</f>
        <v>3</v>
      </c>
      <c r="BK324" s="213">
        <f>BI324-BJ324</f>
        <v>1</v>
      </c>
      <c r="BL324" s="212">
        <f>SUM(AL323:AL325,AP323:AP325,AT323:AT325,AX323:AX325)</f>
        <v>99</v>
      </c>
      <c r="BM324" s="212">
        <f>SUM(AN323:AN325,AR323:AR325,AV323:AV325,AZ323:AZ325)</f>
        <v>77</v>
      </c>
      <c r="BN324" s="211">
        <f>BL324-BM324</f>
        <v>22</v>
      </c>
      <c r="BO324" s="427">
        <f>(BG324-BH324)*1000+(BK324)*100+BN324</f>
        <v>1122</v>
      </c>
      <c r="BP324" s="428"/>
    </row>
    <row r="325" spans="1:68" ht="13.05" customHeight="1" thickBot="1" x14ac:dyDescent="0.2">
      <c r="A325" s="26"/>
      <c r="B325" s="253"/>
      <c r="C325" s="245" t="s">
        <v>199</v>
      </c>
      <c r="D325" s="409" t="str">
        <f>IF(R316="","",R316)</f>
        <v/>
      </c>
      <c r="E325" s="405" t="str">
        <f t="shared" si="95"/>
        <v/>
      </c>
      <c r="F325" s="410" t="str">
        <f>IF(P316="","",P316)</f>
        <v/>
      </c>
      <c r="G325" s="458" t="str">
        <f>IF(I322="","",I322)</f>
        <v/>
      </c>
      <c r="H325" s="411" t="str">
        <f>IF(R319="","",R319)</f>
        <v/>
      </c>
      <c r="I325" s="405" t="str">
        <f t="shared" si="97"/>
        <v/>
      </c>
      <c r="J325" s="410" t="str">
        <f>IF(P319="","",P319)</f>
        <v/>
      </c>
      <c r="K325" s="458" t="str">
        <f>IF(M322="","",M322)</f>
        <v/>
      </c>
      <c r="L325" s="411" t="str">
        <f>IF(R322="","",R322)</f>
        <v/>
      </c>
      <c r="M325" s="405" t="str">
        <f>IF(L325="","","-")</f>
        <v/>
      </c>
      <c r="N325" s="410" t="str">
        <f>IF(P322="","",P322)</f>
        <v/>
      </c>
      <c r="O325" s="458" t="str">
        <f>IF(Q322="","",Q322)</f>
        <v/>
      </c>
      <c r="P325" s="565"/>
      <c r="Q325" s="566"/>
      <c r="R325" s="566"/>
      <c r="S325" s="567"/>
      <c r="T325" s="412">
        <f>Y324</f>
        <v>0</v>
      </c>
      <c r="U325" s="413" t="s">
        <v>2</v>
      </c>
      <c r="V325" s="413">
        <f>Z324</f>
        <v>3</v>
      </c>
      <c r="W325" s="414" t="s">
        <v>1</v>
      </c>
      <c r="X325" s="149"/>
      <c r="Y325" s="210"/>
      <c r="Z325" s="209"/>
      <c r="AA325" s="210"/>
      <c r="AB325" s="209"/>
      <c r="AC325" s="208"/>
      <c r="AD325" s="209"/>
      <c r="AE325" s="209"/>
      <c r="AF325" s="208"/>
      <c r="AG325" s="196"/>
      <c r="AH325" s="207"/>
      <c r="AI325" s="39"/>
      <c r="AJ325" s="253"/>
      <c r="AK325" s="245" t="s">
        <v>110</v>
      </c>
      <c r="AL325" s="162">
        <f>IF(AZ316="","",AZ316)</f>
        <v>15</v>
      </c>
      <c r="AM325" s="160" t="str">
        <f t="shared" si="96"/>
        <v>-</v>
      </c>
      <c r="AN325" s="159">
        <f>IF(AX316="","",AX316)</f>
        <v>14</v>
      </c>
      <c r="AO325" s="433" t="str">
        <f>IF(AQ322="","",AQ322)</f>
        <v/>
      </c>
      <c r="AP325" s="161" t="str">
        <f>IF(AZ319="","",AZ319)</f>
        <v/>
      </c>
      <c r="AQ325" s="160" t="str">
        <f t="shared" si="98"/>
        <v/>
      </c>
      <c r="AR325" s="159" t="str">
        <f>IF(AX319="","",AX319)</f>
        <v/>
      </c>
      <c r="AS325" s="433" t="str">
        <f>IF(AU322="","",AU322)</f>
        <v/>
      </c>
      <c r="AT325" s="161" t="str">
        <f>IF(AZ322="","",AZ322)</f>
        <v/>
      </c>
      <c r="AU325" s="160" t="str">
        <f>IF(AT325="","","-")</f>
        <v/>
      </c>
      <c r="AV325" s="159" t="str">
        <f>IF(AX322="","",AX322)</f>
        <v/>
      </c>
      <c r="AW325" s="433" t="str">
        <f>IF(AY322="","",AY322)</f>
        <v/>
      </c>
      <c r="AX325" s="477"/>
      <c r="AY325" s="478"/>
      <c r="AZ325" s="478"/>
      <c r="BA325" s="479"/>
      <c r="BB325" s="3">
        <f>BG324</f>
        <v>2</v>
      </c>
      <c r="BC325" s="2" t="s">
        <v>2</v>
      </c>
      <c r="BD325" s="2">
        <f>BH324</f>
        <v>1</v>
      </c>
      <c r="BE325" s="1" t="s">
        <v>1</v>
      </c>
      <c r="BF325" s="149"/>
      <c r="BG325" s="210"/>
      <c r="BH325" s="209"/>
      <c r="BI325" s="210"/>
      <c r="BJ325" s="209"/>
      <c r="BK325" s="208"/>
      <c r="BL325" s="209"/>
      <c r="BM325" s="209"/>
      <c r="BN325" s="208"/>
      <c r="BO325" s="196"/>
      <c r="BP325" s="207"/>
    </row>
    <row r="326" spans="1:68" ht="13.05" customHeight="1" x14ac:dyDescent="0.2">
      <c r="A326" s="26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</row>
    <row r="327" spans="1:68" ht="13.05" customHeight="1" x14ac:dyDescent="0.2">
      <c r="A327" s="26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</row>
    <row r="328" spans="1:68" ht="13.05" customHeight="1" x14ac:dyDescent="0.2">
      <c r="A328" s="26"/>
      <c r="B328" s="63"/>
      <c r="C328" s="63"/>
      <c r="D328" s="63"/>
      <c r="E328" s="63"/>
      <c r="F328" s="89"/>
      <c r="G328" s="89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</row>
    <row r="329" spans="1:68" ht="13.05" customHeight="1" x14ac:dyDescent="0.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</row>
    <row r="330" spans="1:68" ht="13.05" customHeight="1" x14ac:dyDescent="0.2"/>
    <row r="331" spans="1:68" ht="13.05" customHeight="1" x14ac:dyDescent="0.2"/>
    <row r="332" spans="1:68" ht="13.05" customHeight="1" x14ac:dyDescent="0.2">
      <c r="AL332" s="552" t="s">
        <v>35</v>
      </c>
      <c r="AM332" s="552"/>
      <c r="AN332" s="552"/>
      <c r="AO332" s="552"/>
      <c r="AP332" s="552"/>
      <c r="AQ332" s="552"/>
      <c r="AR332" s="552"/>
      <c r="AS332" s="552"/>
      <c r="AT332" s="552"/>
      <c r="AU332" s="552"/>
      <c r="AV332" s="552"/>
      <c r="AW332" s="552"/>
      <c r="AX332" s="552"/>
      <c r="AY332" s="552"/>
      <c r="AZ332" s="552"/>
      <c r="BA332" s="552"/>
      <c r="BB332" s="552"/>
      <c r="BC332" s="552"/>
      <c r="BD332" s="552"/>
      <c r="BE332" s="552"/>
    </row>
    <row r="333" spans="1:68" ht="13.05" customHeight="1" x14ac:dyDescent="0.2">
      <c r="AL333" s="552"/>
      <c r="AM333" s="552"/>
      <c r="AN333" s="552"/>
      <c r="AO333" s="552"/>
      <c r="AP333" s="552"/>
      <c r="AQ333" s="552"/>
      <c r="AR333" s="552"/>
      <c r="AS333" s="552"/>
      <c r="AT333" s="552"/>
      <c r="AU333" s="552"/>
      <c r="AV333" s="552"/>
      <c r="AW333" s="552"/>
      <c r="AX333" s="552"/>
      <c r="AY333" s="552"/>
      <c r="AZ333" s="552"/>
      <c r="BA333" s="552"/>
      <c r="BB333" s="552"/>
      <c r="BC333" s="552"/>
      <c r="BD333" s="552"/>
      <c r="BE333" s="552"/>
    </row>
    <row r="334" spans="1:68" ht="13.05" customHeight="1" thickBot="1" x14ac:dyDescent="0.25">
      <c r="B334" s="85" t="s">
        <v>210</v>
      </c>
      <c r="C334" s="86" t="s">
        <v>209</v>
      </c>
      <c r="D334" s="553" t="s">
        <v>27</v>
      </c>
      <c r="E334" s="554"/>
      <c r="F334" s="554"/>
      <c r="G334" s="555"/>
      <c r="H334" s="18"/>
      <c r="I334" s="18"/>
      <c r="J334" s="18"/>
      <c r="K334" s="18"/>
      <c r="L334" s="18"/>
      <c r="M334" s="18"/>
      <c r="N334" s="18"/>
      <c r="O334" s="310"/>
      <c r="P334" s="310"/>
      <c r="AL334" s="552"/>
      <c r="AM334" s="552"/>
      <c r="AN334" s="552"/>
      <c r="AO334" s="552"/>
      <c r="AP334" s="552"/>
      <c r="AQ334" s="552"/>
      <c r="AR334" s="552"/>
      <c r="AS334" s="552"/>
      <c r="AT334" s="552"/>
      <c r="AU334" s="552"/>
      <c r="AV334" s="552"/>
      <c r="AW334" s="552"/>
      <c r="AX334" s="552"/>
      <c r="AY334" s="552"/>
      <c r="AZ334" s="552"/>
      <c r="BA334" s="552"/>
      <c r="BB334" s="552"/>
      <c r="BC334" s="552"/>
      <c r="BD334" s="552"/>
      <c r="BE334" s="552"/>
    </row>
    <row r="335" spans="1:68" ht="13.05" customHeight="1" thickTop="1" thickBot="1" x14ac:dyDescent="0.25">
      <c r="B335" s="12" t="s">
        <v>207</v>
      </c>
      <c r="C335" s="13" t="s">
        <v>367</v>
      </c>
      <c r="D335" s="549"/>
      <c r="E335" s="550"/>
      <c r="F335" s="550"/>
      <c r="G335" s="551"/>
      <c r="H335" s="337"/>
      <c r="I335" s="338"/>
      <c r="J335" s="338"/>
      <c r="K335" s="303">
        <v>15</v>
      </c>
      <c r="L335" s="303">
        <v>13</v>
      </c>
      <c r="M335" s="304">
        <v>15</v>
      </c>
      <c r="N335" s="339"/>
      <c r="O335" s="339"/>
      <c r="P335" s="310"/>
      <c r="AL335" s="552"/>
      <c r="AM335" s="552"/>
      <c r="AN335" s="552"/>
      <c r="AO335" s="552"/>
      <c r="AP335" s="552"/>
      <c r="AQ335" s="552"/>
      <c r="AR335" s="552"/>
      <c r="AS335" s="552"/>
      <c r="AT335" s="552"/>
      <c r="AU335" s="552"/>
      <c r="AV335" s="552"/>
      <c r="AW335" s="552"/>
      <c r="AX335" s="552"/>
      <c r="AY335" s="552"/>
      <c r="AZ335" s="552"/>
      <c r="BA335" s="552"/>
      <c r="BB335" s="552"/>
      <c r="BC335" s="552"/>
      <c r="BD335" s="552"/>
      <c r="BE335" s="552"/>
    </row>
    <row r="336" spans="1:68" ht="13.05" customHeight="1" thickTop="1" thickBot="1" x14ac:dyDescent="0.25">
      <c r="B336" s="27" t="s">
        <v>208</v>
      </c>
      <c r="C336" s="28" t="s">
        <v>384</v>
      </c>
      <c r="D336" s="548" t="s">
        <v>24</v>
      </c>
      <c r="E336" s="543"/>
      <c r="F336" s="543"/>
      <c r="G336" s="544"/>
      <c r="H336" s="332"/>
      <c r="I336" s="313"/>
      <c r="J336" s="313"/>
      <c r="K336" s="21">
        <v>11</v>
      </c>
      <c r="L336" s="21">
        <v>15</v>
      </c>
      <c r="M336" s="329">
        <v>12</v>
      </c>
      <c r="N336" s="313"/>
      <c r="O336" s="313"/>
      <c r="P336" s="21"/>
      <c r="Q336" s="21"/>
      <c r="R336" s="24"/>
      <c r="S336" s="25"/>
      <c r="T336" s="26"/>
      <c r="U336" s="26"/>
      <c r="V336" s="26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L336" s="556" t="s">
        <v>9</v>
      </c>
      <c r="AM336" s="556"/>
      <c r="AN336" s="556"/>
      <c r="AO336" s="556"/>
      <c r="AP336" s="556"/>
      <c r="AQ336" s="556"/>
      <c r="AR336" s="556"/>
      <c r="AS336" s="556"/>
      <c r="AT336" s="556"/>
      <c r="AU336" s="556"/>
      <c r="AV336" s="556"/>
      <c r="AW336" s="556"/>
      <c r="AX336" s="556"/>
      <c r="AY336" s="556"/>
      <c r="AZ336" s="556"/>
      <c r="BA336" s="556"/>
      <c r="BB336" s="556"/>
      <c r="BC336" s="556"/>
      <c r="BD336" s="556"/>
      <c r="BE336" s="556"/>
    </row>
    <row r="337" spans="2:68" ht="13.05" customHeight="1" thickTop="1" thickBot="1" x14ac:dyDescent="0.25">
      <c r="B337" s="30" t="s">
        <v>211</v>
      </c>
      <c r="C337" s="31" t="s">
        <v>66</v>
      </c>
      <c r="D337" s="549"/>
      <c r="E337" s="550"/>
      <c r="F337" s="550"/>
      <c r="G337" s="551"/>
      <c r="H337" s="302"/>
      <c r="I337" s="303">
        <v>15</v>
      </c>
      <c r="J337" s="304">
        <v>15</v>
      </c>
      <c r="K337" s="306"/>
      <c r="L337" s="306"/>
      <c r="M337" s="307"/>
      <c r="N337" s="314"/>
      <c r="O337" s="327"/>
      <c r="P337" s="21"/>
      <c r="Q337" s="14"/>
      <c r="R337" s="21"/>
      <c r="S337" s="557"/>
      <c r="T337" s="557"/>
      <c r="U337" s="557"/>
      <c r="V337" s="557"/>
      <c r="W337" s="557"/>
      <c r="X337" s="558"/>
      <c r="Y337" s="558"/>
      <c r="Z337" s="558"/>
      <c r="AA337" s="558"/>
      <c r="AB337" s="558"/>
      <c r="AC337" s="558"/>
      <c r="AD337" s="558"/>
      <c r="AE337" s="558"/>
      <c r="AF337" s="558"/>
      <c r="AG337" s="558"/>
      <c r="AH337" s="558"/>
      <c r="AI337" s="558"/>
      <c r="AJ337" s="65"/>
      <c r="AL337" s="556"/>
      <c r="AM337" s="556"/>
      <c r="AN337" s="556"/>
      <c r="AO337" s="556"/>
      <c r="AP337" s="556"/>
      <c r="AQ337" s="556"/>
      <c r="AR337" s="556"/>
      <c r="AS337" s="556"/>
      <c r="AT337" s="556"/>
      <c r="AU337" s="556"/>
      <c r="AV337" s="556"/>
      <c r="AW337" s="556"/>
      <c r="AX337" s="556"/>
      <c r="AY337" s="556"/>
      <c r="AZ337" s="556"/>
      <c r="BA337" s="556"/>
      <c r="BB337" s="556"/>
      <c r="BC337" s="556"/>
      <c r="BD337" s="556"/>
      <c r="BE337" s="556"/>
    </row>
    <row r="338" spans="2:68" ht="13.05" customHeight="1" thickTop="1" x14ac:dyDescent="0.2">
      <c r="B338" s="22" t="s">
        <v>436</v>
      </c>
      <c r="C338" s="23" t="s">
        <v>114</v>
      </c>
      <c r="D338" s="542" t="s">
        <v>7</v>
      </c>
      <c r="E338" s="543"/>
      <c r="F338" s="543"/>
      <c r="G338" s="544"/>
      <c r="H338" s="305"/>
      <c r="I338" s="306">
        <v>11</v>
      </c>
      <c r="J338" s="307">
        <v>6</v>
      </c>
      <c r="K338" s="314"/>
      <c r="L338" s="314"/>
      <c r="M338" s="314"/>
      <c r="N338" s="313"/>
      <c r="O338" s="328"/>
      <c r="P338" s="21"/>
      <c r="Q338" s="14"/>
      <c r="R338" s="21"/>
      <c r="S338" s="233" t="s">
        <v>36</v>
      </c>
      <c r="T338" s="94"/>
      <c r="U338" s="94"/>
      <c r="V338" s="94"/>
      <c r="W338" s="94"/>
      <c r="X338" s="91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76"/>
      <c r="AJ338" s="48"/>
      <c r="AM338" s="78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  <c r="AY338" s="78"/>
      <c r="AZ338" s="78"/>
      <c r="BA338" s="78"/>
      <c r="BB338" s="78"/>
      <c r="BC338" s="78"/>
      <c r="BD338" s="78"/>
      <c r="BE338" s="78"/>
    </row>
    <row r="339" spans="2:68" ht="13.05" customHeight="1" thickBot="1" x14ac:dyDescent="0.2">
      <c r="B339" s="12" t="s">
        <v>113</v>
      </c>
      <c r="C339" s="13" t="s">
        <v>78</v>
      </c>
      <c r="D339" s="545"/>
      <c r="E339" s="546"/>
      <c r="F339" s="546"/>
      <c r="G339" s="547"/>
      <c r="H339" s="313"/>
      <c r="I339" s="313"/>
      <c r="J339" s="313"/>
      <c r="K339" s="313"/>
      <c r="L339" s="313"/>
      <c r="M339" s="21"/>
      <c r="N339" s="21">
        <v>14</v>
      </c>
      <c r="O339" s="45">
        <v>12</v>
      </c>
      <c r="P339" s="318"/>
      <c r="Q339" s="353"/>
      <c r="R339" s="354"/>
      <c r="S339" s="568" t="str">
        <f>B344</f>
        <v>冨永竜生</v>
      </c>
      <c r="T339" s="569"/>
      <c r="U339" s="569"/>
      <c r="V339" s="569"/>
      <c r="W339" s="569"/>
      <c r="X339" s="569"/>
      <c r="Y339" s="569"/>
      <c r="Z339" s="569"/>
      <c r="AA339" s="570" t="str">
        <f>C344</f>
        <v>カマボコ</v>
      </c>
      <c r="AB339" s="569"/>
      <c r="AC339" s="569"/>
      <c r="AD339" s="569"/>
      <c r="AE339" s="569"/>
      <c r="AF339" s="569"/>
      <c r="AG339" s="569"/>
      <c r="AH339" s="569"/>
      <c r="AI339" s="96"/>
      <c r="AJ339" s="293"/>
      <c r="AL339" s="455" t="s">
        <v>32</v>
      </c>
      <c r="AM339" s="455"/>
      <c r="AN339" s="455"/>
      <c r="AO339" s="455"/>
      <c r="AP339" s="455"/>
      <c r="AQ339" s="455"/>
      <c r="AR339" s="455"/>
      <c r="AS339" s="455"/>
      <c r="AT339" s="455"/>
      <c r="AU339" s="455"/>
      <c r="AV339" s="455"/>
      <c r="AW339" s="455"/>
      <c r="AX339" s="455"/>
      <c r="AY339" s="455"/>
      <c r="AZ339" s="455"/>
      <c r="BA339" s="455"/>
      <c r="BB339" s="455"/>
      <c r="BC339" s="455"/>
      <c r="BD339" s="455"/>
      <c r="BE339" s="455"/>
    </row>
    <row r="340" spans="2:68" ht="13.05" customHeight="1" thickTop="1" thickBot="1" x14ac:dyDescent="0.25">
      <c r="B340" s="32" t="s">
        <v>220</v>
      </c>
      <c r="C340" s="33" t="s">
        <v>366</v>
      </c>
      <c r="D340" s="542" t="s">
        <v>25</v>
      </c>
      <c r="E340" s="543"/>
      <c r="F340" s="543"/>
      <c r="G340" s="544"/>
      <c r="H340" s="332"/>
      <c r="I340" s="313"/>
      <c r="J340" s="313"/>
      <c r="K340" s="313"/>
      <c r="L340" s="313"/>
      <c r="M340" s="21"/>
      <c r="N340" s="21">
        <v>15</v>
      </c>
      <c r="O340" s="329">
        <v>15</v>
      </c>
      <c r="P340" s="21"/>
      <c r="Q340" s="14"/>
      <c r="R340" s="45"/>
      <c r="S340" s="571" t="str">
        <f>B345</f>
        <v>馬越　泉</v>
      </c>
      <c r="T340" s="572"/>
      <c r="U340" s="572"/>
      <c r="V340" s="572"/>
      <c r="W340" s="572"/>
      <c r="X340" s="572"/>
      <c r="Y340" s="572"/>
      <c r="Z340" s="572"/>
      <c r="AA340" s="573" t="str">
        <f>C345</f>
        <v>カマボコ</v>
      </c>
      <c r="AB340" s="572"/>
      <c r="AC340" s="572"/>
      <c r="AD340" s="572"/>
      <c r="AE340" s="572"/>
      <c r="AF340" s="572"/>
      <c r="AG340" s="572"/>
      <c r="AH340" s="572"/>
      <c r="AI340" s="96"/>
      <c r="AJ340" s="292"/>
      <c r="AK340" s="78"/>
      <c r="AL340" s="455"/>
      <c r="AM340" s="455"/>
      <c r="AN340" s="455"/>
      <c r="AO340" s="455"/>
      <c r="AP340" s="455"/>
      <c r="AQ340" s="455"/>
      <c r="AR340" s="455"/>
      <c r="AS340" s="455"/>
      <c r="AT340" s="455"/>
      <c r="AU340" s="455"/>
      <c r="AV340" s="455"/>
      <c r="AW340" s="455"/>
      <c r="AX340" s="455"/>
      <c r="AY340" s="455"/>
      <c r="AZ340" s="455"/>
      <c r="BA340" s="455"/>
      <c r="BB340" s="455"/>
      <c r="BC340" s="455"/>
      <c r="BD340" s="455"/>
      <c r="BE340" s="455"/>
    </row>
    <row r="341" spans="2:68" ht="13.05" customHeight="1" thickTop="1" thickBot="1" x14ac:dyDescent="0.25">
      <c r="B341" s="90" t="s">
        <v>219</v>
      </c>
      <c r="C341" s="95" t="s">
        <v>366</v>
      </c>
      <c r="D341" s="545"/>
      <c r="E341" s="546"/>
      <c r="F341" s="546"/>
      <c r="G341" s="547"/>
      <c r="H341" s="302"/>
      <c r="I341" s="303">
        <v>15</v>
      </c>
      <c r="J341" s="304">
        <v>15</v>
      </c>
      <c r="K341" s="326"/>
      <c r="L341" s="326"/>
      <c r="M341" s="326"/>
      <c r="N341" s="313"/>
      <c r="O341" s="341"/>
      <c r="P341" s="10"/>
      <c r="Q341" s="15"/>
      <c r="R341" s="21"/>
      <c r="S341" s="234" t="s">
        <v>37</v>
      </c>
      <c r="T341" s="93"/>
      <c r="U341" s="93"/>
      <c r="V341" s="93"/>
      <c r="W341" s="93"/>
      <c r="X341" s="93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38"/>
      <c r="AJ341" s="48"/>
      <c r="AK341" s="78"/>
      <c r="AL341" s="455" t="s">
        <v>428</v>
      </c>
      <c r="AM341" s="455"/>
      <c r="AN341" s="455"/>
      <c r="AO341" s="455"/>
      <c r="AP341" s="455"/>
      <c r="AQ341" s="455"/>
      <c r="AR341" s="455"/>
      <c r="AS341" s="455"/>
      <c r="AT341" s="455"/>
      <c r="AU341" s="455"/>
      <c r="AV341" s="455"/>
      <c r="AW341" s="455"/>
      <c r="AX341" s="455"/>
      <c r="AY341" s="455"/>
      <c r="AZ341" s="455"/>
      <c r="BA341" s="455"/>
      <c r="BB341" s="455"/>
      <c r="BC341" s="455"/>
      <c r="BD341" s="455"/>
      <c r="BE341" s="455"/>
    </row>
    <row r="342" spans="2:68" ht="13.05" customHeight="1" thickTop="1" thickBot="1" x14ac:dyDescent="0.2">
      <c r="B342" s="16" t="s">
        <v>420</v>
      </c>
      <c r="C342" s="17" t="s">
        <v>427</v>
      </c>
      <c r="D342" s="548" t="s">
        <v>8</v>
      </c>
      <c r="E342" s="543"/>
      <c r="F342" s="543"/>
      <c r="G342" s="544"/>
      <c r="H342" s="305"/>
      <c r="I342" s="306">
        <v>4</v>
      </c>
      <c r="J342" s="307">
        <v>8</v>
      </c>
      <c r="K342" s="308"/>
      <c r="L342" s="308">
        <v>9</v>
      </c>
      <c r="M342" s="309">
        <v>7</v>
      </c>
      <c r="N342" s="336"/>
      <c r="O342" s="342"/>
      <c r="P342" s="10"/>
      <c r="Q342" s="15"/>
      <c r="R342" s="21"/>
      <c r="S342" s="568" t="str">
        <f>B334</f>
        <v>山口　諒</v>
      </c>
      <c r="T342" s="569"/>
      <c r="U342" s="569"/>
      <c r="V342" s="569"/>
      <c r="W342" s="569"/>
      <c r="X342" s="569"/>
      <c r="Y342" s="569"/>
      <c r="Z342" s="569"/>
      <c r="AA342" s="570" t="str">
        <f>C334</f>
        <v>円座体協</v>
      </c>
      <c r="AB342" s="569"/>
      <c r="AC342" s="569"/>
      <c r="AD342" s="569"/>
      <c r="AE342" s="569"/>
      <c r="AF342" s="569"/>
      <c r="AG342" s="569"/>
      <c r="AH342" s="569"/>
      <c r="AI342" s="96"/>
      <c r="AJ342" s="293"/>
      <c r="AK342" s="78"/>
      <c r="AL342" s="455"/>
      <c r="AM342" s="455"/>
      <c r="AN342" s="455"/>
      <c r="AO342" s="455"/>
      <c r="AP342" s="455"/>
      <c r="AQ342" s="455"/>
      <c r="AR342" s="455"/>
      <c r="AS342" s="455"/>
      <c r="AT342" s="455"/>
      <c r="AU342" s="455"/>
      <c r="AV342" s="455"/>
      <c r="AW342" s="455"/>
      <c r="AX342" s="455"/>
      <c r="AY342" s="455"/>
      <c r="AZ342" s="455"/>
      <c r="BA342" s="455"/>
      <c r="BB342" s="455"/>
      <c r="BC342" s="455"/>
      <c r="BD342" s="455"/>
      <c r="BE342" s="455"/>
    </row>
    <row r="343" spans="2:68" ht="13.05" customHeight="1" thickTop="1" thickBot="1" x14ac:dyDescent="0.25">
      <c r="B343" s="30" t="s">
        <v>421</v>
      </c>
      <c r="C343" s="31" t="s">
        <v>427</v>
      </c>
      <c r="D343" s="549"/>
      <c r="E343" s="550"/>
      <c r="F343" s="550"/>
      <c r="G343" s="551"/>
      <c r="H343" s="333"/>
      <c r="I343" s="334"/>
      <c r="J343" s="334"/>
      <c r="K343" s="21"/>
      <c r="L343" s="21">
        <v>15</v>
      </c>
      <c r="M343" s="329">
        <v>15</v>
      </c>
      <c r="N343" s="313"/>
      <c r="O343" s="313"/>
      <c r="P343" s="10"/>
      <c r="Q343" s="15"/>
      <c r="R343" s="21"/>
      <c r="S343" s="571" t="str">
        <f>B335</f>
        <v>山口めぐみ</v>
      </c>
      <c r="T343" s="572"/>
      <c r="U343" s="572"/>
      <c r="V343" s="572"/>
      <c r="W343" s="572"/>
      <c r="X343" s="572"/>
      <c r="Y343" s="572"/>
      <c r="Z343" s="572"/>
      <c r="AA343" s="573" t="str">
        <f>C335</f>
        <v>円座体協</v>
      </c>
      <c r="AB343" s="572"/>
      <c r="AC343" s="572"/>
      <c r="AD343" s="572"/>
      <c r="AE343" s="572"/>
      <c r="AF343" s="572"/>
      <c r="AG343" s="572"/>
      <c r="AH343" s="572"/>
      <c r="AI343" s="96"/>
      <c r="AJ343" s="292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</row>
    <row r="344" spans="2:68" ht="13.05" customHeight="1" thickTop="1" thickBot="1" x14ac:dyDescent="0.25">
      <c r="B344" s="27" t="s">
        <v>401</v>
      </c>
      <c r="C344" s="28" t="s">
        <v>366</v>
      </c>
      <c r="D344" s="542" t="s">
        <v>26</v>
      </c>
      <c r="E344" s="543"/>
      <c r="F344" s="543"/>
      <c r="G344" s="544"/>
      <c r="H344" s="335"/>
      <c r="I344" s="336"/>
      <c r="J344" s="336"/>
      <c r="K344" s="319"/>
      <c r="L344" s="319"/>
      <c r="M344" s="320"/>
      <c r="N344" s="313"/>
      <c r="O344" s="313"/>
      <c r="P344" s="10"/>
      <c r="Q344" s="15"/>
      <c r="R344" s="15"/>
      <c r="S344" s="21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</row>
    <row r="345" spans="2:68" ht="13.05" customHeight="1" thickTop="1" x14ac:dyDescent="0.2">
      <c r="B345" s="87" t="s">
        <v>402</v>
      </c>
      <c r="C345" s="88" t="s">
        <v>366</v>
      </c>
      <c r="D345" s="545"/>
      <c r="E345" s="546"/>
      <c r="F345" s="546"/>
      <c r="G345" s="547"/>
      <c r="H345" s="21"/>
      <c r="I345" s="21"/>
      <c r="J345" s="21"/>
      <c r="K345" s="313"/>
      <c r="L345" s="313"/>
      <c r="M345" s="313"/>
      <c r="N345" s="10"/>
      <c r="O345" s="10"/>
      <c r="P345" s="10"/>
      <c r="Q345" s="21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</row>
    <row r="346" spans="2:68" ht="13.05" customHeight="1" x14ac:dyDescent="0.2">
      <c r="B346" s="61"/>
      <c r="C346" s="49"/>
      <c r="D346" s="66"/>
      <c r="E346" s="66"/>
      <c r="F346" s="66"/>
      <c r="G346" s="66"/>
      <c r="H346" s="21"/>
      <c r="I346" s="21"/>
      <c r="J346" s="21"/>
      <c r="K346" s="313"/>
      <c r="L346" s="313"/>
      <c r="M346" s="313"/>
      <c r="N346" s="10"/>
      <c r="O346" s="10"/>
      <c r="P346" s="10"/>
      <c r="Q346" s="21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</row>
    <row r="347" spans="2:68" ht="13.05" customHeight="1" x14ac:dyDescent="0.2">
      <c r="B347" s="61"/>
      <c r="C347" s="49"/>
      <c r="D347" s="66"/>
      <c r="E347" s="66"/>
      <c r="F347" s="66"/>
      <c r="G347" s="66"/>
      <c r="H347" s="21"/>
      <c r="I347" s="21"/>
      <c r="J347" s="21"/>
      <c r="K347" s="313"/>
      <c r="L347" s="313"/>
      <c r="M347" s="313"/>
      <c r="N347" s="10"/>
      <c r="O347" s="10"/>
      <c r="P347" s="10"/>
      <c r="Q347" s="21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</row>
    <row r="348" spans="2:68" ht="13.05" customHeight="1" x14ac:dyDescent="0.2">
      <c r="B348" s="61"/>
      <c r="C348" s="49"/>
      <c r="D348" s="66"/>
      <c r="E348" s="66"/>
      <c r="F348" s="66"/>
      <c r="G348" s="66"/>
      <c r="H348" s="21"/>
      <c r="I348" s="21"/>
      <c r="J348" s="21"/>
      <c r="K348" s="313"/>
      <c r="L348" s="313"/>
      <c r="M348" s="313"/>
      <c r="N348" s="10"/>
      <c r="O348" s="10"/>
      <c r="P348" s="10"/>
      <c r="Q348" s="21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</row>
    <row r="349" spans="2:68" ht="13.05" customHeight="1" thickBot="1" x14ac:dyDescent="0.25"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</row>
    <row r="350" spans="2:68" ht="13.05" customHeight="1" x14ac:dyDescent="0.15">
      <c r="B350" s="537" t="s">
        <v>81</v>
      </c>
      <c r="C350" s="538"/>
      <c r="D350" s="525" t="str">
        <f>B352</f>
        <v>竹林　健</v>
      </c>
      <c r="E350" s="526"/>
      <c r="F350" s="526"/>
      <c r="G350" s="527"/>
      <c r="H350" s="528" t="str">
        <f>B355</f>
        <v>山内賢信</v>
      </c>
      <c r="I350" s="526"/>
      <c r="J350" s="526"/>
      <c r="K350" s="527"/>
      <c r="L350" s="528" t="str">
        <f>B358</f>
        <v>久保大輔</v>
      </c>
      <c r="M350" s="526"/>
      <c r="N350" s="526"/>
      <c r="O350" s="527"/>
      <c r="P350" s="528" t="str">
        <f>B361</f>
        <v>石水立飛</v>
      </c>
      <c r="Q350" s="526"/>
      <c r="R350" s="526"/>
      <c r="S350" s="541"/>
      <c r="T350" s="446" t="s">
        <v>4</v>
      </c>
      <c r="U350" s="447"/>
      <c r="V350" s="447"/>
      <c r="W350" s="448"/>
      <c r="X350" s="149"/>
      <c r="Y350" s="449" t="s">
        <v>21</v>
      </c>
      <c r="Z350" s="450"/>
      <c r="AA350" s="449" t="s">
        <v>20</v>
      </c>
      <c r="AB350" s="451"/>
      <c r="AC350" s="450"/>
      <c r="AD350" s="452" t="s">
        <v>19</v>
      </c>
      <c r="AE350" s="453"/>
      <c r="AF350" s="454"/>
      <c r="AG350" s="149"/>
      <c r="AH350" s="149"/>
      <c r="AJ350" s="537" t="s">
        <v>79</v>
      </c>
      <c r="AK350" s="538"/>
      <c r="AL350" s="525" t="str">
        <f>AJ352</f>
        <v>玉井源起</v>
      </c>
      <c r="AM350" s="526"/>
      <c r="AN350" s="526"/>
      <c r="AO350" s="527"/>
      <c r="AP350" s="528" t="str">
        <f>AJ355</f>
        <v>冨永竜生</v>
      </c>
      <c r="AQ350" s="526"/>
      <c r="AR350" s="526"/>
      <c r="AS350" s="527"/>
      <c r="AT350" s="528" t="str">
        <f>AJ358</f>
        <v>真鍋颯汰</v>
      </c>
      <c r="AU350" s="526"/>
      <c r="AV350" s="526"/>
      <c r="AW350" s="527"/>
      <c r="AX350" s="528" t="str">
        <f>AJ361</f>
        <v>猪川一樹</v>
      </c>
      <c r="AY350" s="526"/>
      <c r="AZ350" s="526"/>
      <c r="BA350" s="541"/>
      <c r="BB350" s="446" t="s">
        <v>4</v>
      </c>
      <c r="BC350" s="447"/>
      <c r="BD350" s="447"/>
      <c r="BE350" s="448"/>
      <c r="BF350" s="149"/>
      <c r="BG350" s="449" t="s">
        <v>21</v>
      </c>
      <c r="BH350" s="450"/>
      <c r="BI350" s="449" t="s">
        <v>20</v>
      </c>
      <c r="BJ350" s="451"/>
      <c r="BK350" s="450"/>
      <c r="BL350" s="452" t="s">
        <v>19</v>
      </c>
      <c r="BM350" s="453"/>
      <c r="BN350" s="454"/>
      <c r="BO350" s="149"/>
      <c r="BP350" s="149"/>
    </row>
    <row r="351" spans="2:68" ht="13.05" customHeight="1" thickBot="1" x14ac:dyDescent="0.2">
      <c r="B351" s="539"/>
      <c r="C351" s="540"/>
      <c r="D351" s="506" t="str">
        <f>B353</f>
        <v>真木真智子</v>
      </c>
      <c r="E351" s="507"/>
      <c r="F351" s="507"/>
      <c r="G351" s="508"/>
      <c r="H351" s="509" t="str">
        <f>B356</f>
        <v>星加結心</v>
      </c>
      <c r="I351" s="507"/>
      <c r="J351" s="507"/>
      <c r="K351" s="508"/>
      <c r="L351" s="509" t="str">
        <f>B359</f>
        <v>野口愛子</v>
      </c>
      <c r="M351" s="507"/>
      <c r="N351" s="507"/>
      <c r="O351" s="508"/>
      <c r="P351" s="509" t="str">
        <f>B362</f>
        <v>佐伯希絆愛</v>
      </c>
      <c r="Q351" s="507"/>
      <c r="R351" s="507"/>
      <c r="S351" s="536"/>
      <c r="T351" s="434" t="s">
        <v>3</v>
      </c>
      <c r="U351" s="435"/>
      <c r="V351" s="435"/>
      <c r="W351" s="436"/>
      <c r="X351" s="149"/>
      <c r="Y351" s="193" t="s">
        <v>18</v>
      </c>
      <c r="Z351" s="192" t="s">
        <v>1</v>
      </c>
      <c r="AA351" s="193" t="s">
        <v>22</v>
      </c>
      <c r="AB351" s="192" t="s">
        <v>17</v>
      </c>
      <c r="AC351" s="191" t="s">
        <v>16</v>
      </c>
      <c r="AD351" s="192" t="s">
        <v>22</v>
      </c>
      <c r="AE351" s="192" t="s">
        <v>17</v>
      </c>
      <c r="AF351" s="191" t="s">
        <v>16</v>
      </c>
      <c r="AG351" s="149"/>
      <c r="AH351" s="149"/>
      <c r="AJ351" s="539"/>
      <c r="AK351" s="540"/>
      <c r="AL351" s="506" t="str">
        <f>AJ353</f>
        <v>佐伯寿望愛</v>
      </c>
      <c r="AM351" s="507"/>
      <c r="AN351" s="507"/>
      <c r="AO351" s="508"/>
      <c r="AP351" s="509" t="str">
        <f>AJ356</f>
        <v>馬越　泉</v>
      </c>
      <c r="AQ351" s="507"/>
      <c r="AR351" s="507"/>
      <c r="AS351" s="508"/>
      <c r="AT351" s="509" t="str">
        <f>AJ359</f>
        <v>石水梨羽</v>
      </c>
      <c r="AU351" s="507"/>
      <c r="AV351" s="507"/>
      <c r="AW351" s="508"/>
      <c r="AX351" s="509" t="str">
        <f>AJ362</f>
        <v>猪川京子</v>
      </c>
      <c r="AY351" s="507"/>
      <c r="AZ351" s="507"/>
      <c r="BA351" s="536"/>
      <c r="BB351" s="434" t="s">
        <v>3</v>
      </c>
      <c r="BC351" s="435"/>
      <c r="BD351" s="435"/>
      <c r="BE351" s="436"/>
      <c r="BF351" s="149"/>
      <c r="BG351" s="193" t="s">
        <v>18</v>
      </c>
      <c r="BH351" s="192" t="s">
        <v>1</v>
      </c>
      <c r="BI351" s="193" t="s">
        <v>22</v>
      </c>
      <c r="BJ351" s="192" t="s">
        <v>17</v>
      </c>
      <c r="BK351" s="191" t="s">
        <v>16</v>
      </c>
      <c r="BL351" s="192" t="s">
        <v>22</v>
      </c>
      <c r="BM351" s="192" t="s">
        <v>17</v>
      </c>
      <c r="BN351" s="191" t="s">
        <v>16</v>
      </c>
      <c r="BO351" s="149"/>
      <c r="BP351" s="149"/>
    </row>
    <row r="352" spans="2:68" ht="13.05" customHeight="1" x14ac:dyDescent="0.15">
      <c r="B352" s="271" t="s">
        <v>220</v>
      </c>
      <c r="C352" s="272" t="s">
        <v>366</v>
      </c>
      <c r="D352" s="501"/>
      <c r="E352" s="502"/>
      <c r="F352" s="502"/>
      <c r="G352" s="503"/>
      <c r="H352" s="278">
        <v>15</v>
      </c>
      <c r="I352" s="170" t="str">
        <f>IF(H352="","","-")</f>
        <v>-</v>
      </c>
      <c r="J352" s="177">
        <v>6</v>
      </c>
      <c r="K352" s="437" t="str">
        <f>IF(H352&lt;&gt;"",IF(H352&gt;J352,IF(H353&gt;J353,"○",IF(H354&gt;J354,"○","×")),IF(H353&gt;J353,IF(H354&gt;J354,"○","×"),"×")),"")</f>
        <v>○</v>
      </c>
      <c r="L352" s="150">
        <v>15</v>
      </c>
      <c r="M352" s="190" t="str">
        <f t="shared" ref="M352:M357" si="99">IF(L352="","","-")</f>
        <v>-</v>
      </c>
      <c r="N352" s="189">
        <v>5</v>
      </c>
      <c r="O352" s="437" t="str">
        <f>IF(L352&lt;&gt;"",IF(L352&gt;N352,IF(L353&gt;N353,"○",IF(L354&gt;N354,"○","×")),IF(L353&gt;N353,IF(L354&gt;N354,"○","×"),"×")),"")</f>
        <v>○</v>
      </c>
      <c r="P352" s="220">
        <v>15</v>
      </c>
      <c r="Q352" s="190" t="str">
        <f t="shared" ref="Q352:Q360" si="100">IF(P352="","","-")</f>
        <v>-</v>
      </c>
      <c r="R352" s="177">
        <v>3</v>
      </c>
      <c r="S352" s="440" t="str">
        <f>IF(P352&lt;&gt;"",IF(P352&gt;R352,IF(P353&gt;R353,"○",IF(P354&gt;R354,"○","×")),IF(P353&gt;R353,IF(P354&gt;R354,"○","×"),"×")),"")</f>
        <v>○</v>
      </c>
      <c r="T352" s="441">
        <f>RANK(AG353,AG353:AG362)</f>
        <v>1</v>
      </c>
      <c r="U352" s="442"/>
      <c r="V352" s="442"/>
      <c r="W352" s="443"/>
      <c r="X352" s="149"/>
      <c r="Y352" s="216"/>
      <c r="Z352" s="212"/>
      <c r="AA352" s="195"/>
      <c r="AB352" s="194"/>
      <c r="AC352" s="218"/>
      <c r="AD352" s="212"/>
      <c r="AE352" s="212"/>
      <c r="AF352" s="211"/>
      <c r="AG352" s="149"/>
      <c r="AH352" s="149"/>
      <c r="AJ352" s="271" t="s">
        <v>117</v>
      </c>
      <c r="AK352" s="272" t="s">
        <v>114</v>
      </c>
      <c r="AL352" s="501"/>
      <c r="AM352" s="502"/>
      <c r="AN352" s="502"/>
      <c r="AO352" s="503"/>
      <c r="AP352" s="278">
        <v>6</v>
      </c>
      <c r="AQ352" s="170" t="str">
        <f>IF(AP352="","","-")</f>
        <v>-</v>
      </c>
      <c r="AR352" s="177">
        <v>15</v>
      </c>
      <c r="AS352" s="437" t="str">
        <f>IF(AP352&lt;&gt;"",IF(AP352&gt;AR352,IF(AP353&gt;AR353,"○",IF(AP354&gt;AR354,"○","×")),IF(AP353&gt;AR353,IF(AP354&gt;AR354,"○","×"),"×")),"")</f>
        <v>×</v>
      </c>
      <c r="AT352" s="150">
        <v>8</v>
      </c>
      <c r="AU352" s="190" t="str">
        <f t="shared" ref="AU352:AU357" si="101">IF(AT352="","","-")</f>
        <v>-</v>
      </c>
      <c r="AV352" s="189">
        <v>15</v>
      </c>
      <c r="AW352" s="437" t="str">
        <f>IF(AT352&lt;&gt;"",IF(AT352&gt;AV352,IF(AT353&gt;AV353,"○",IF(AT354&gt;AV354,"○","×")),IF(AT353&gt;AV353,IF(AT354&gt;AV354,"○","×"),"×")),"")</f>
        <v>×</v>
      </c>
      <c r="AX352" s="220">
        <v>13</v>
      </c>
      <c r="AY352" s="190" t="str">
        <f t="shared" ref="AY352:AY360" si="102">IF(AX352="","","-")</f>
        <v>-</v>
      </c>
      <c r="AZ352" s="177">
        <v>15</v>
      </c>
      <c r="BA352" s="440" t="str">
        <f>IF(AX352&lt;&gt;"",IF(AX352&gt;AZ352,IF(AX353&gt;AZ353,"○",IF(AX354&gt;AZ354,"○","×")),IF(AX353&gt;AZ353,IF(AX354&gt;AZ354,"○","×"),"×")),"")</f>
        <v>×</v>
      </c>
      <c r="BB352" s="441">
        <f>RANK(BO353,BO353:BO362)</f>
        <v>4</v>
      </c>
      <c r="BC352" s="442"/>
      <c r="BD352" s="442"/>
      <c r="BE352" s="443"/>
      <c r="BF352" s="149"/>
      <c r="BG352" s="216"/>
      <c r="BH352" s="212"/>
      <c r="BI352" s="195"/>
      <c r="BJ352" s="194"/>
      <c r="BK352" s="218"/>
      <c r="BL352" s="212"/>
      <c r="BM352" s="212"/>
      <c r="BN352" s="211"/>
      <c r="BO352" s="149"/>
      <c r="BP352" s="149"/>
    </row>
    <row r="353" spans="2:68" ht="13.05" customHeight="1" x14ac:dyDescent="0.15">
      <c r="B353" s="246" t="s">
        <v>219</v>
      </c>
      <c r="C353" s="236" t="s">
        <v>366</v>
      </c>
      <c r="D353" s="504"/>
      <c r="E353" s="475"/>
      <c r="F353" s="475"/>
      <c r="G353" s="492"/>
      <c r="H353" s="278">
        <v>15</v>
      </c>
      <c r="I353" s="170" t="str">
        <f>IF(H353="","","-")</f>
        <v>-</v>
      </c>
      <c r="J353" s="188">
        <v>3</v>
      </c>
      <c r="K353" s="438"/>
      <c r="L353" s="150">
        <v>15</v>
      </c>
      <c r="M353" s="170" t="str">
        <f t="shared" si="99"/>
        <v>-</v>
      </c>
      <c r="N353" s="177">
        <v>9</v>
      </c>
      <c r="O353" s="438"/>
      <c r="P353" s="150">
        <v>15</v>
      </c>
      <c r="Q353" s="170" t="str">
        <f t="shared" si="100"/>
        <v>-</v>
      </c>
      <c r="R353" s="177">
        <v>3</v>
      </c>
      <c r="S353" s="429"/>
      <c r="T353" s="424"/>
      <c r="U353" s="425"/>
      <c r="V353" s="425"/>
      <c r="W353" s="426"/>
      <c r="X353" s="149"/>
      <c r="Y353" s="216">
        <f>COUNTIF(D352:S354,"○")</f>
        <v>3</v>
      </c>
      <c r="Z353" s="212">
        <f>COUNTIF(D352:S354,"×")</f>
        <v>0</v>
      </c>
      <c r="AA353" s="215">
        <f>(IF((D352&gt;F352),1,0))+(IF((D353&gt;F353),1,0))+(IF((D354&gt;F354),1,0))+(IF((H352&gt;J352),1,0))+(IF((H353&gt;J353),1,0))+(IF((H354&gt;J354),1,0))+(IF((L352&gt;N352),1,0))+(IF((L353&gt;N353),1,0))+(IF((L354&gt;N354),1,0))+(IF((P352&gt;R352),1,0))+(IF((P353&gt;R353),1,0))+(IF((P354&gt;R354),1,0))</f>
        <v>6</v>
      </c>
      <c r="AB353" s="214">
        <f>(IF((D352&lt;F352),1,0))+(IF((D353&lt;F353),1,0))+(IF((D354&lt;F354),1,0))+(IF((H352&lt;J352),1,0))+(IF((H353&lt;J353),1,0))+(IF((H354&lt;J354),1,0))+(IF((L352&lt;N352),1,0))+(IF((L353&lt;N353),1,0))+(IF((L354&lt;N354),1,0))+(IF((P352&lt;R352),1,0))+(IF((P353&lt;R353),1,0))+(IF((P354&lt;R354),1,0))</f>
        <v>0</v>
      </c>
      <c r="AC353" s="213">
        <f>AA353-AB353</f>
        <v>6</v>
      </c>
      <c r="AD353" s="212">
        <f>SUM(D352:D354,H352:H354,L352:L354,P352:P354)</f>
        <v>90</v>
      </c>
      <c r="AE353" s="212">
        <f>SUM(F352:F354,J352:J354,N352:N354,R352:R354)</f>
        <v>29</v>
      </c>
      <c r="AF353" s="211">
        <f>AD353-AE353</f>
        <v>61</v>
      </c>
      <c r="AG353" s="427">
        <f>(Y353-Z353)*1000+(AC353)*100+AF353</f>
        <v>3661</v>
      </c>
      <c r="AH353" s="428"/>
      <c r="AJ353" s="246" t="s">
        <v>116</v>
      </c>
      <c r="AK353" s="236" t="s">
        <v>78</v>
      </c>
      <c r="AL353" s="504"/>
      <c r="AM353" s="475"/>
      <c r="AN353" s="475"/>
      <c r="AO353" s="492"/>
      <c r="AP353" s="278">
        <v>10</v>
      </c>
      <c r="AQ353" s="170" t="str">
        <f>IF(AP353="","","-")</f>
        <v>-</v>
      </c>
      <c r="AR353" s="188">
        <v>15</v>
      </c>
      <c r="AS353" s="438"/>
      <c r="AT353" s="150">
        <v>9</v>
      </c>
      <c r="AU353" s="170" t="str">
        <f t="shared" si="101"/>
        <v>-</v>
      </c>
      <c r="AV353" s="177">
        <v>15</v>
      </c>
      <c r="AW353" s="438"/>
      <c r="AX353" s="150">
        <v>2</v>
      </c>
      <c r="AY353" s="170" t="str">
        <f t="shared" si="102"/>
        <v>-</v>
      </c>
      <c r="AZ353" s="177">
        <v>15</v>
      </c>
      <c r="BA353" s="429"/>
      <c r="BB353" s="424"/>
      <c r="BC353" s="425"/>
      <c r="BD353" s="425"/>
      <c r="BE353" s="426"/>
      <c r="BF353" s="149"/>
      <c r="BG353" s="216">
        <f>COUNTIF(AL352:BA354,"○")</f>
        <v>0</v>
      </c>
      <c r="BH353" s="212">
        <f>COUNTIF(AL352:BA354,"×")</f>
        <v>3</v>
      </c>
      <c r="BI353" s="215">
        <f>(IF((AL352&gt;AN352),1,0))+(IF((AL353&gt;AN353),1,0))+(IF((AL354&gt;AN354),1,0))+(IF((AP352&gt;AR352),1,0))+(IF((AP353&gt;AR353),1,0))+(IF((AP354&gt;AR354),1,0))+(IF((AT352&gt;AV352),1,0))+(IF((AT353&gt;AV353),1,0))+(IF((AT354&gt;AV354),1,0))+(IF((AX352&gt;AZ352),1,0))+(IF((AX353&gt;AZ353),1,0))+(IF((AX354&gt;AZ354),1,0))</f>
        <v>0</v>
      </c>
      <c r="BJ353" s="214">
        <f>(IF((AL352&lt;AN352),1,0))+(IF((AL353&lt;AN353),1,0))+(IF((AL354&lt;AN354),1,0))+(IF((AP352&lt;AR352),1,0))+(IF((AP353&lt;AR353),1,0))+(IF((AP354&lt;AR354),1,0))+(IF((AT352&lt;AV352),1,0))+(IF((AT353&lt;AV353),1,0))+(IF((AT354&lt;AV354),1,0))+(IF((AX352&lt;AZ352),1,0))+(IF((AX353&lt;AZ353),1,0))+(IF((AX354&lt;AZ354),1,0))</f>
        <v>6</v>
      </c>
      <c r="BK353" s="213">
        <f>BI353-BJ353</f>
        <v>-6</v>
      </c>
      <c r="BL353" s="212">
        <f>SUM(AL352:AL354,AP352:AP354,AT352:AT354,AX352:AX354)</f>
        <v>48</v>
      </c>
      <c r="BM353" s="212">
        <f>SUM(AN352:AN354,AR352:AR354,AV352:AV354,AZ352:AZ354)</f>
        <v>90</v>
      </c>
      <c r="BN353" s="211">
        <f>BL353-BM353</f>
        <v>-42</v>
      </c>
      <c r="BO353" s="427">
        <f>(BG353-BH353)*1000+(BK353)*100+BN353</f>
        <v>-3642</v>
      </c>
      <c r="BP353" s="428"/>
    </row>
    <row r="354" spans="2:68" ht="13.05" customHeight="1" x14ac:dyDescent="0.15">
      <c r="B354" s="248"/>
      <c r="C354" s="270" t="s">
        <v>156</v>
      </c>
      <c r="D354" s="505"/>
      <c r="E354" s="494"/>
      <c r="F354" s="494"/>
      <c r="G354" s="495"/>
      <c r="H354" s="153"/>
      <c r="I354" s="170" t="str">
        <f>IF(H354="","","-")</f>
        <v/>
      </c>
      <c r="J354" s="184"/>
      <c r="K354" s="439"/>
      <c r="L354" s="153"/>
      <c r="M354" s="185" t="str">
        <f t="shared" si="99"/>
        <v/>
      </c>
      <c r="N354" s="184"/>
      <c r="O354" s="438"/>
      <c r="P354" s="153"/>
      <c r="Q354" s="185" t="str">
        <f t="shared" si="100"/>
        <v/>
      </c>
      <c r="R354" s="184"/>
      <c r="S354" s="429"/>
      <c r="T354" s="97">
        <f>Y353</f>
        <v>3</v>
      </c>
      <c r="U354" s="98" t="s">
        <v>2</v>
      </c>
      <c r="V354" s="98">
        <f>Z353</f>
        <v>0</v>
      </c>
      <c r="W354" s="99" t="s">
        <v>1</v>
      </c>
      <c r="X354" s="149"/>
      <c r="Y354" s="216"/>
      <c r="Z354" s="212"/>
      <c r="AA354" s="216"/>
      <c r="AB354" s="212"/>
      <c r="AC354" s="211"/>
      <c r="AD354" s="212"/>
      <c r="AE354" s="212"/>
      <c r="AF354" s="211"/>
      <c r="AG354" s="151"/>
      <c r="AH354" s="217"/>
      <c r="AJ354" s="248"/>
      <c r="AK354" s="270" t="s">
        <v>341</v>
      </c>
      <c r="AL354" s="505"/>
      <c r="AM354" s="494"/>
      <c r="AN354" s="494"/>
      <c r="AO354" s="495"/>
      <c r="AP354" s="153"/>
      <c r="AQ354" s="170" t="str">
        <f>IF(AP354="","","-")</f>
        <v/>
      </c>
      <c r="AR354" s="184"/>
      <c r="AS354" s="439"/>
      <c r="AT354" s="153"/>
      <c r="AU354" s="185" t="str">
        <f t="shared" si="101"/>
        <v/>
      </c>
      <c r="AV354" s="184"/>
      <c r="AW354" s="438"/>
      <c r="AX354" s="153"/>
      <c r="AY354" s="185" t="str">
        <f t="shared" si="102"/>
        <v/>
      </c>
      <c r="AZ354" s="184"/>
      <c r="BA354" s="429"/>
      <c r="BB354" s="97">
        <f>BG353</f>
        <v>0</v>
      </c>
      <c r="BC354" s="98" t="s">
        <v>2</v>
      </c>
      <c r="BD354" s="98">
        <f>BH353</f>
        <v>3</v>
      </c>
      <c r="BE354" s="99" t="s">
        <v>1</v>
      </c>
      <c r="BF354" s="149"/>
      <c r="BG354" s="216"/>
      <c r="BH354" s="212"/>
      <c r="BI354" s="216"/>
      <c r="BJ354" s="212"/>
      <c r="BK354" s="211"/>
      <c r="BL354" s="212"/>
      <c r="BM354" s="212"/>
      <c r="BN354" s="211"/>
      <c r="BO354" s="151"/>
      <c r="BP354" s="217"/>
    </row>
    <row r="355" spans="2:68" ht="13.05" customHeight="1" x14ac:dyDescent="0.15">
      <c r="B355" s="246" t="s">
        <v>121</v>
      </c>
      <c r="C355" s="269" t="s">
        <v>114</v>
      </c>
      <c r="D355" s="172">
        <f>IF(J352="","",J352)</f>
        <v>6</v>
      </c>
      <c r="E355" s="170" t="str">
        <f t="shared" ref="E355:E363" si="103">IF(D355="","","-")</f>
        <v>-</v>
      </c>
      <c r="F355" s="169">
        <f>IF(H352="","",H352)</f>
        <v>15</v>
      </c>
      <c r="G355" s="431" t="str">
        <f>IF(K352="","",IF(K352="○","×",IF(K352="×","○")))</f>
        <v>×</v>
      </c>
      <c r="H355" s="471"/>
      <c r="I355" s="472"/>
      <c r="J355" s="472"/>
      <c r="K355" s="491"/>
      <c r="L355" s="150">
        <v>9</v>
      </c>
      <c r="M355" s="170" t="str">
        <f t="shared" si="99"/>
        <v>-</v>
      </c>
      <c r="N355" s="177">
        <v>15</v>
      </c>
      <c r="O355" s="444" t="str">
        <f>IF(L355&lt;&gt;"",IF(L355&gt;N355,IF(L356&gt;N356,"○",IF(L357&gt;N357,"○","×")),IF(L356&gt;N356,IF(L357&gt;N357,"○","×"),"×")),"")</f>
        <v>×</v>
      </c>
      <c r="P355" s="150">
        <v>15</v>
      </c>
      <c r="Q355" s="170" t="str">
        <f t="shared" si="100"/>
        <v>-</v>
      </c>
      <c r="R355" s="177">
        <v>7</v>
      </c>
      <c r="S355" s="445" t="str">
        <f>IF(P355&lt;&gt;"",IF(P355&gt;R355,IF(P356&gt;R356,"○",IF(P357&gt;R357,"○","×")),IF(P356&gt;R356,IF(P357&gt;R357,"○","×"),"×")),"")</f>
        <v>○</v>
      </c>
      <c r="T355" s="421">
        <f>RANK(AG356,AG353:AG362)</f>
        <v>3</v>
      </c>
      <c r="U355" s="422"/>
      <c r="V355" s="422"/>
      <c r="W355" s="423"/>
      <c r="X355" s="149"/>
      <c r="Y355" s="195"/>
      <c r="Z355" s="194"/>
      <c r="AA355" s="195"/>
      <c r="AB355" s="194"/>
      <c r="AC355" s="218"/>
      <c r="AD355" s="194"/>
      <c r="AE355" s="194"/>
      <c r="AF355" s="218"/>
      <c r="AG355" s="151"/>
      <c r="AH355" s="217"/>
      <c r="AJ355" s="246" t="s">
        <v>401</v>
      </c>
      <c r="AK355" s="269" t="s">
        <v>366</v>
      </c>
      <c r="AL355" s="172">
        <f>IF(AR352="","",AR352)</f>
        <v>15</v>
      </c>
      <c r="AM355" s="170" t="str">
        <f t="shared" ref="AM355:AM363" si="104">IF(AL355="","","-")</f>
        <v>-</v>
      </c>
      <c r="AN355" s="169">
        <f>IF(AP352="","",AP352)</f>
        <v>6</v>
      </c>
      <c r="AO355" s="431" t="str">
        <f>IF(AS352="","",IF(AS352="○","×",IF(AS352="×","○")))</f>
        <v>○</v>
      </c>
      <c r="AP355" s="471"/>
      <c r="AQ355" s="472"/>
      <c r="AR355" s="472"/>
      <c r="AS355" s="491"/>
      <c r="AT355" s="150">
        <v>15</v>
      </c>
      <c r="AU355" s="170" t="str">
        <f t="shared" si="101"/>
        <v>-</v>
      </c>
      <c r="AV355" s="177">
        <v>7</v>
      </c>
      <c r="AW355" s="444" t="str">
        <f>IF(AT355&lt;&gt;"",IF(AT355&gt;AV355,IF(AT356&gt;AV356,"○",IF(AT357&gt;AV357,"○","×")),IF(AT356&gt;AV356,IF(AT357&gt;AV357,"○","×"),"×")),"")</f>
        <v>○</v>
      </c>
      <c r="AX355" s="150">
        <v>15</v>
      </c>
      <c r="AY355" s="170" t="str">
        <f t="shared" si="102"/>
        <v>-</v>
      </c>
      <c r="AZ355" s="177">
        <v>9</v>
      </c>
      <c r="BA355" s="445" t="str">
        <f>IF(AX355&lt;&gt;"",IF(AX355&gt;AZ355,IF(AX356&gt;AZ356,"○",IF(AX357&gt;AZ357,"○","×")),IF(AX356&gt;AZ356,IF(AX357&gt;AZ357,"○","×"),"×")),"")</f>
        <v>○</v>
      </c>
      <c r="BB355" s="421">
        <f>RANK(BO356,BO353:BO362)</f>
        <v>1</v>
      </c>
      <c r="BC355" s="422"/>
      <c r="BD355" s="422"/>
      <c r="BE355" s="423"/>
      <c r="BF355" s="149"/>
      <c r="BG355" s="195"/>
      <c r="BH355" s="194"/>
      <c r="BI355" s="195"/>
      <c r="BJ355" s="194"/>
      <c r="BK355" s="218"/>
      <c r="BL355" s="194"/>
      <c r="BM355" s="194"/>
      <c r="BN355" s="218"/>
      <c r="BO355" s="151"/>
      <c r="BP355" s="217"/>
    </row>
    <row r="356" spans="2:68" ht="13.05" customHeight="1" x14ac:dyDescent="0.15">
      <c r="B356" s="246" t="s">
        <v>120</v>
      </c>
      <c r="C356" s="236" t="s">
        <v>78</v>
      </c>
      <c r="D356" s="172">
        <f>IF(J353="","",J353)</f>
        <v>3</v>
      </c>
      <c r="E356" s="170" t="str">
        <f t="shared" si="103"/>
        <v>-</v>
      </c>
      <c r="F356" s="169">
        <f>IF(H353="","",H353)</f>
        <v>15</v>
      </c>
      <c r="G356" s="432" t="str">
        <f>IF(I353="","",I353)</f>
        <v>-</v>
      </c>
      <c r="H356" s="474"/>
      <c r="I356" s="475"/>
      <c r="J356" s="475"/>
      <c r="K356" s="492"/>
      <c r="L356" s="150">
        <v>9</v>
      </c>
      <c r="M356" s="170" t="str">
        <f t="shared" si="99"/>
        <v>-</v>
      </c>
      <c r="N356" s="177">
        <v>15</v>
      </c>
      <c r="O356" s="438"/>
      <c r="P356" s="150">
        <v>15</v>
      </c>
      <c r="Q356" s="170" t="str">
        <f t="shared" si="100"/>
        <v>-</v>
      </c>
      <c r="R356" s="177">
        <v>6</v>
      </c>
      <c r="S356" s="429"/>
      <c r="T356" s="424"/>
      <c r="U356" s="425"/>
      <c r="V356" s="425"/>
      <c r="W356" s="426"/>
      <c r="X356" s="149"/>
      <c r="Y356" s="216">
        <f>COUNTIF(D355:S357,"○")</f>
        <v>1</v>
      </c>
      <c r="Z356" s="212">
        <f>COUNTIF(D355:S357,"×")</f>
        <v>2</v>
      </c>
      <c r="AA356" s="215">
        <f>(IF((D355&gt;F355),1,0))+(IF((D356&gt;F356),1,0))+(IF((D357&gt;F357),1,0))+(IF((H355&gt;J355),1,0))+(IF((H356&gt;J356),1,0))+(IF((H357&gt;J357),1,0))+(IF((L355&gt;N355),1,0))+(IF((L356&gt;N356),1,0))+(IF((L357&gt;N357),1,0))+(IF((P355&gt;R355),1,0))+(IF((P356&gt;R356),1,0))+(IF((P357&gt;R357),1,0))</f>
        <v>2</v>
      </c>
      <c r="AB356" s="214">
        <f>(IF((D355&lt;F355),1,0))+(IF((D356&lt;F356),1,0))+(IF((D357&lt;F357),1,0))+(IF((H355&lt;J355),1,0))+(IF((H356&lt;J356),1,0))+(IF((H357&lt;J357),1,0))+(IF((L355&lt;N355),1,0))+(IF((L356&lt;N356),1,0))+(IF((L357&lt;N357),1,0))+(IF((P355&lt;R355),1,0))+(IF((P356&lt;R356),1,0))+(IF((P357&lt;R357),1,0))</f>
        <v>4</v>
      </c>
      <c r="AC356" s="213">
        <f>AA356-AB356</f>
        <v>-2</v>
      </c>
      <c r="AD356" s="212">
        <f>SUM(D355:D357,H355:H357,L355:L357,P355:P357)</f>
        <v>57</v>
      </c>
      <c r="AE356" s="212">
        <f>SUM(F355:F357,J355:J357,N355:N357,R355:R357)</f>
        <v>73</v>
      </c>
      <c r="AF356" s="211">
        <f>AD356-AE356</f>
        <v>-16</v>
      </c>
      <c r="AG356" s="427">
        <f>(Y356-Z356)*1000+(AC356)*100+AF356</f>
        <v>-1216</v>
      </c>
      <c r="AH356" s="428"/>
      <c r="AJ356" s="246" t="s">
        <v>402</v>
      </c>
      <c r="AK356" s="236" t="s">
        <v>366</v>
      </c>
      <c r="AL356" s="172">
        <f>IF(AR353="","",AR353)</f>
        <v>15</v>
      </c>
      <c r="AM356" s="170" t="str">
        <f t="shared" si="104"/>
        <v>-</v>
      </c>
      <c r="AN356" s="169">
        <f>IF(AP353="","",AP353)</f>
        <v>10</v>
      </c>
      <c r="AO356" s="432" t="str">
        <f>IF(AQ353="","",AQ353)</f>
        <v>-</v>
      </c>
      <c r="AP356" s="474"/>
      <c r="AQ356" s="475"/>
      <c r="AR356" s="475"/>
      <c r="AS356" s="492"/>
      <c r="AT356" s="150">
        <v>15</v>
      </c>
      <c r="AU356" s="170" t="str">
        <f t="shared" si="101"/>
        <v>-</v>
      </c>
      <c r="AV356" s="177">
        <v>11</v>
      </c>
      <c r="AW356" s="438"/>
      <c r="AX356" s="150">
        <v>15</v>
      </c>
      <c r="AY356" s="170" t="str">
        <f t="shared" si="102"/>
        <v>-</v>
      </c>
      <c r="AZ356" s="177">
        <v>7</v>
      </c>
      <c r="BA356" s="429"/>
      <c r="BB356" s="424"/>
      <c r="BC356" s="425"/>
      <c r="BD356" s="425"/>
      <c r="BE356" s="426"/>
      <c r="BF356" s="149"/>
      <c r="BG356" s="216">
        <f>COUNTIF(AL355:BA357,"○")</f>
        <v>3</v>
      </c>
      <c r="BH356" s="212">
        <f>COUNTIF(AL355:BA357,"×")</f>
        <v>0</v>
      </c>
      <c r="BI356" s="215">
        <f>(IF((AL355&gt;AN355),1,0))+(IF((AL356&gt;AN356),1,0))+(IF((AL357&gt;AN357),1,0))+(IF((AP355&gt;AR355),1,0))+(IF((AP356&gt;AR356),1,0))+(IF((AP357&gt;AR357),1,0))+(IF((AT355&gt;AV355),1,0))+(IF((AT356&gt;AV356),1,0))+(IF((AT357&gt;AV357),1,0))+(IF((AX355&gt;AZ355),1,0))+(IF((AX356&gt;AZ356),1,0))+(IF((AX357&gt;AZ357),1,0))</f>
        <v>6</v>
      </c>
      <c r="BJ356" s="214">
        <f>(IF((AL355&lt;AN355),1,0))+(IF((AL356&lt;AN356),1,0))+(IF((AL357&lt;AN357),1,0))+(IF((AP355&lt;AR355),1,0))+(IF((AP356&lt;AR356),1,0))+(IF((AP357&lt;AR357),1,0))+(IF((AT355&lt;AV355),1,0))+(IF((AT356&lt;AV356),1,0))+(IF((AT357&lt;AV357),1,0))+(IF((AX355&lt;AZ355),1,0))+(IF((AX356&lt;AZ356),1,0))+(IF((AX357&lt;AZ357),1,0))</f>
        <v>0</v>
      </c>
      <c r="BK356" s="213">
        <f>BI356-BJ356</f>
        <v>6</v>
      </c>
      <c r="BL356" s="212">
        <f>SUM(AL355:AL357,AP355:AP357,AT355:AT357,AX355:AX357)</f>
        <v>90</v>
      </c>
      <c r="BM356" s="212">
        <f>SUM(AN355:AN357,AR355:AR357,AV355:AV357,AZ355:AZ357)</f>
        <v>50</v>
      </c>
      <c r="BN356" s="211">
        <f>BL356-BM356</f>
        <v>40</v>
      </c>
      <c r="BO356" s="427">
        <f>(BG356-BH356)*1000+(BK356)*100+BN356</f>
        <v>3640</v>
      </c>
      <c r="BP356" s="428"/>
    </row>
    <row r="357" spans="2:68" ht="13.05" customHeight="1" x14ac:dyDescent="0.15">
      <c r="B357" s="248"/>
      <c r="C357" s="270" t="s">
        <v>341</v>
      </c>
      <c r="D357" s="187" t="str">
        <f>IF(J354="","",J354)</f>
        <v/>
      </c>
      <c r="E357" s="170" t="str">
        <f t="shared" si="103"/>
        <v/>
      </c>
      <c r="F357" s="186" t="str">
        <f>IF(H354="","",H354)</f>
        <v/>
      </c>
      <c r="G357" s="500" t="str">
        <f>IF(I354="","",I354)</f>
        <v/>
      </c>
      <c r="H357" s="493"/>
      <c r="I357" s="494"/>
      <c r="J357" s="494"/>
      <c r="K357" s="495"/>
      <c r="L357" s="153"/>
      <c r="M357" s="170" t="str">
        <f t="shared" si="99"/>
        <v/>
      </c>
      <c r="N357" s="184"/>
      <c r="O357" s="439"/>
      <c r="P357" s="153"/>
      <c r="Q357" s="185" t="str">
        <f t="shared" si="100"/>
        <v/>
      </c>
      <c r="R357" s="184"/>
      <c r="S357" s="430"/>
      <c r="T357" s="97">
        <f>Y356</f>
        <v>1</v>
      </c>
      <c r="U357" s="98" t="s">
        <v>2</v>
      </c>
      <c r="V357" s="98">
        <f>Z356</f>
        <v>2</v>
      </c>
      <c r="W357" s="99" t="s">
        <v>1</v>
      </c>
      <c r="X357" s="149"/>
      <c r="Y357" s="210"/>
      <c r="Z357" s="209"/>
      <c r="AA357" s="210"/>
      <c r="AB357" s="209"/>
      <c r="AC357" s="208"/>
      <c r="AD357" s="209"/>
      <c r="AE357" s="209"/>
      <c r="AF357" s="208"/>
      <c r="AG357" s="151"/>
      <c r="AH357" s="217"/>
      <c r="AJ357" s="248"/>
      <c r="AK357" s="270" t="s">
        <v>156</v>
      </c>
      <c r="AL357" s="187" t="str">
        <f>IF(AR354="","",AR354)</f>
        <v/>
      </c>
      <c r="AM357" s="170" t="str">
        <f t="shared" si="104"/>
        <v/>
      </c>
      <c r="AN357" s="186" t="str">
        <f>IF(AP354="","",AP354)</f>
        <v/>
      </c>
      <c r="AO357" s="500" t="str">
        <f>IF(AQ354="","",AQ354)</f>
        <v/>
      </c>
      <c r="AP357" s="493"/>
      <c r="AQ357" s="494"/>
      <c r="AR357" s="494"/>
      <c r="AS357" s="495"/>
      <c r="AT357" s="153"/>
      <c r="AU357" s="170" t="str">
        <f t="shared" si="101"/>
        <v/>
      </c>
      <c r="AV357" s="184"/>
      <c r="AW357" s="439"/>
      <c r="AX357" s="153"/>
      <c r="AY357" s="185" t="str">
        <f t="shared" si="102"/>
        <v/>
      </c>
      <c r="AZ357" s="184"/>
      <c r="BA357" s="430"/>
      <c r="BB357" s="97">
        <f>BG356</f>
        <v>3</v>
      </c>
      <c r="BC357" s="98" t="s">
        <v>2</v>
      </c>
      <c r="BD357" s="98">
        <f>BH356</f>
        <v>0</v>
      </c>
      <c r="BE357" s="99" t="s">
        <v>1</v>
      </c>
      <c r="BF357" s="149"/>
      <c r="BG357" s="210"/>
      <c r="BH357" s="209"/>
      <c r="BI357" s="210"/>
      <c r="BJ357" s="209"/>
      <c r="BK357" s="208"/>
      <c r="BL357" s="209"/>
      <c r="BM357" s="209"/>
      <c r="BN357" s="208"/>
      <c r="BO357" s="151"/>
      <c r="BP357" s="217"/>
    </row>
    <row r="358" spans="2:68" ht="13.05" customHeight="1" x14ac:dyDescent="0.15">
      <c r="B358" s="250" t="s">
        <v>208</v>
      </c>
      <c r="C358" s="236" t="s">
        <v>384</v>
      </c>
      <c r="D358" s="172">
        <f>IF(N352="","",N352)</f>
        <v>5</v>
      </c>
      <c r="E358" s="174" t="str">
        <f t="shared" si="103"/>
        <v>-</v>
      </c>
      <c r="F358" s="169">
        <f>IF(L352="","",L352)</f>
        <v>15</v>
      </c>
      <c r="G358" s="431" t="str">
        <f>IF(O352="","",IF(O352="○","×",IF(O352="×","○")))</f>
        <v>×</v>
      </c>
      <c r="H358" s="171">
        <f>IF(N355="","",N355)</f>
        <v>15</v>
      </c>
      <c r="I358" s="170" t="str">
        <f t="shared" ref="I358:I363" si="105">IF(H358="","","-")</f>
        <v>-</v>
      </c>
      <c r="J358" s="169">
        <f>IF(L355="","",L355)</f>
        <v>9</v>
      </c>
      <c r="K358" s="431" t="str">
        <f>IF(O355="","",IF(O355="○","×",IF(O355="×","○")))</f>
        <v>○</v>
      </c>
      <c r="L358" s="471"/>
      <c r="M358" s="472"/>
      <c r="N358" s="472"/>
      <c r="O358" s="491"/>
      <c r="P358" s="150">
        <v>15</v>
      </c>
      <c r="Q358" s="170" t="str">
        <f t="shared" si="100"/>
        <v>-</v>
      </c>
      <c r="R358" s="177">
        <v>12</v>
      </c>
      <c r="S358" s="429" t="str">
        <f>IF(P358&lt;&gt;"",IF(P358&gt;R358,IF(P359&gt;R359,"○",IF(P360&gt;R360,"○","×")),IF(P359&gt;R359,IF(P360&gt;R360,"○","×"),"×")),"")</f>
        <v>○</v>
      </c>
      <c r="T358" s="421">
        <f>RANK(AG359,AG353:AG362)</f>
        <v>2</v>
      </c>
      <c r="U358" s="422"/>
      <c r="V358" s="422"/>
      <c r="W358" s="423"/>
      <c r="X358" s="149"/>
      <c r="Y358" s="216"/>
      <c r="Z358" s="212"/>
      <c r="AA358" s="216"/>
      <c r="AB358" s="212"/>
      <c r="AC358" s="211"/>
      <c r="AD358" s="212"/>
      <c r="AE358" s="212"/>
      <c r="AF358" s="211"/>
      <c r="AG358" s="151"/>
      <c r="AH358" s="217"/>
      <c r="AJ358" s="250" t="s">
        <v>436</v>
      </c>
      <c r="AK358" s="236" t="s">
        <v>114</v>
      </c>
      <c r="AL358" s="172">
        <f>IF(AV352="","",AV352)</f>
        <v>15</v>
      </c>
      <c r="AM358" s="174" t="str">
        <f t="shared" si="104"/>
        <v>-</v>
      </c>
      <c r="AN358" s="169">
        <f>IF(AT352="","",AT352)</f>
        <v>8</v>
      </c>
      <c r="AO358" s="431" t="str">
        <f>IF(AW352="","",IF(AW352="○","×",IF(AW352="×","○")))</f>
        <v>○</v>
      </c>
      <c r="AP358" s="171">
        <f>IF(AV355="","",AV355)</f>
        <v>7</v>
      </c>
      <c r="AQ358" s="170" t="str">
        <f t="shared" ref="AQ358:AQ363" si="106">IF(AP358="","","-")</f>
        <v>-</v>
      </c>
      <c r="AR358" s="169">
        <f>IF(AT355="","",AT355)</f>
        <v>15</v>
      </c>
      <c r="AS358" s="431" t="str">
        <f>IF(AW355="","",IF(AW355="○","×",IF(AW355="×","○")))</f>
        <v>×</v>
      </c>
      <c r="AT358" s="471"/>
      <c r="AU358" s="472"/>
      <c r="AV358" s="472"/>
      <c r="AW358" s="491"/>
      <c r="AX358" s="150">
        <v>11</v>
      </c>
      <c r="AY358" s="170" t="str">
        <f t="shared" si="102"/>
        <v>-</v>
      </c>
      <c r="AZ358" s="177">
        <v>15</v>
      </c>
      <c r="BA358" s="429" t="str">
        <f>IF(AX358&lt;&gt;"",IF(AX358&gt;AZ358,IF(AX359&gt;AZ359,"○",IF(AX360&gt;AZ360,"○","×")),IF(AX359&gt;AZ359,IF(AX360&gt;AZ360,"○","×"),"×")),"")</f>
        <v>○</v>
      </c>
      <c r="BB358" s="421">
        <f>RANK(BO359,BO353:BO362)</f>
        <v>2</v>
      </c>
      <c r="BC358" s="422"/>
      <c r="BD358" s="422"/>
      <c r="BE358" s="423"/>
      <c r="BF358" s="149"/>
      <c r="BG358" s="216"/>
      <c r="BH358" s="212"/>
      <c r="BI358" s="216"/>
      <c r="BJ358" s="212"/>
      <c r="BK358" s="211"/>
      <c r="BL358" s="212"/>
      <c r="BM358" s="212"/>
      <c r="BN358" s="211"/>
      <c r="BO358" s="151"/>
      <c r="BP358" s="217"/>
    </row>
    <row r="359" spans="2:68" ht="13.05" customHeight="1" x14ac:dyDescent="0.15">
      <c r="B359" s="250" t="s">
        <v>211</v>
      </c>
      <c r="C359" s="236" t="s">
        <v>66</v>
      </c>
      <c r="D359" s="172">
        <f>IF(N353="","",N353)</f>
        <v>9</v>
      </c>
      <c r="E359" s="170" t="str">
        <f t="shared" si="103"/>
        <v>-</v>
      </c>
      <c r="F359" s="169">
        <f>IF(L353="","",L353)</f>
        <v>15</v>
      </c>
      <c r="G359" s="432" t="str">
        <f>IF(I356="","",I356)</f>
        <v/>
      </c>
      <c r="H359" s="171">
        <f>IF(N356="","",N356)</f>
        <v>15</v>
      </c>
      <c r="I359" s="170" t="str">
        <f t="shared" si="105"/>
        <v>-</v>
      </c>
      <c r="J359" s="169">
        <f>IF(L356="","",L356)</f>
        <v>9</v>
      </c>
      <c r="K359" s="432" t="str">
        <f>IF(M356="","",M356)</f>
        <v>-</v>
      </c>
      <c r="L359" s="474"/>
      <c r="M359" s="475"/>
      <c r="N359" s="475"/>
      <c r="O359" s="492"/>
      <c r="P359" s="150">
        <v>15</v>
      </c>
      <c r="Q359" s="170" t="str">
        <f t="shared" si="100"/>
        <v>-</v>
      </c>
      <c r="R359" s="177">
        <v>12</v>
      </c>
      <c r="S359" s="429"/>
      <c r="T359" s="424"/>
      <c r="U359" s="425"/>
      <c r="V359" s="425"/>
      <c r="W359" s="426"/>
      <c r="X359" s="149"/>
      <c r="Y359" s="216">
        <f>COUNTIF(D358:S360,"○")</f>
        <v>2</v>
      </c>
      <c r="Z359" s="212">
        <f>COUNTIF(D358:S360,"×")</f>
        <v>1</v>
      </c>
      <c r="AA359" s="215">
        <f>(IF((D358&gt;F358),1,0))+(IF((D359&gt;F359),1,0))+(IF((D360&gt;F360),1,0))+(IF((H358&gt;J358),1,0))+(IF((H359&gt;J359),1,0))+(IF((H360&gt;J360),1,0))+(IF((L358&gt;N358),1,0))+(IF((L359&gt;N359),1,0))+(IF((L360&gt;N360),1,0))+(IF((P358&gt;R358),1,0))+(IF((P359&gt;R359),1,0))+(IF((P360&gt;R360),1,0))</f>
        <v>4</v>
      </c>
      <c r="AB359" s="214">
        <f>(IF((D358&lt;F358),1,0))+(IF((D359&lt;F359),1,0))+(IF((D360&lt;F360),1,0))+(IF((H358&lt;J358),1,0))+(IF((H359&lt;J359),1,0))+(IF((H360&lt;J360),1,0))+(IF((L358&lt;N358),1,0))+(IF((L359&lt;N359),1,0))+(IF((L360&lt;N360),1,0))+(IF((P358&lt;R358),1,0))+(IF((P359&lt;R359),1,0))+(IF((P360&lt;R360),1,0))</f>
        <v>2</v>
      </c>
      <c r="AC359" s="213">
        <f>AA359-AB359</f>
        <v>2</v>
      </c>
      <c r="AD359" s="212">
        <f>SUM(D358:D360,H358:H360,L358:L360,P358:P360)</f>
        <v>74</v>
      </c>
      <c r="AE359" s="212">
        <f>SUM(F358:F360,J358:J360,N358:N360,R358:R360)</f>
        <v>72</v>
      </c>
      <c r="AF359" s="211">
        <f>AD359-AE359</f>
        <v>2</v>
      </c>
      <c r="AG359" s="427">
        <f>(Y359-Z359)*1000+(AC359)*100+AF359</f>
        <v>1202</v>
      </c>
      <c r="AH359" s="428"/>
      <c r="AJ359" s="250" t="s">
        <v>113</v>
      </c>
      <c r="AK359" s="236" t="s">
        <v>78</v>
      </c>
      <c r="AL359" s="172">
        <f>IF(AV353="","",AV353)</f>
        <v>15</v>
      </c>
      <c r="AM359" s="170" t="str">
        <f t="shared" si="104"/>
        <v>-</v>
      </c>
      <c r="AN359" s="169">
        <f>IF(AT353="","",AT353)</f>
        <v>9</v>
      </c>
      <c r="AO359" s="432" t="str">
        <f>IF(AQ356="","",AQ356)</f>
        <v/>
      </c>
      <c r="AP359" s="171">
        <f>IF(AV356="","",AV356)</f>
        <v>11</v>
      </c>
      <c r="AQ359" s="170" t="str">
        <f t="shared" si="106"/>
        <v>-</v>
      </c>
      <c r="AR359" s="169">
        <f>IF(AT356="","",AT356)</f>
        <v>15</v>
      </c>
      <c r="AS359" s="432" t="str">
        <f>IF(AU356="","",AU356)</f>
        <v>-</v>
      </c>
      <c r="AT359" s="474"/>
      <c r="AU359" s="475"/>
      <c r="AV359" s="475"/>
      <c r="AW359" s="492"/>
      <c r="AX359" s="150">
        <v>15</v>
      </c>
      <c r="AY359" s="170" t="str">
        <f t="shared" si="102"/>
        <v>-</v>
      </c>
      <c r="AZ359" s="177">
        <v>12</v>
      </c>
      <c r="BA359" s="429"/>
      <c r="BB359" s="424"/>
      <c r="BC359" s="425"/>
      <c r="BD359" s="425"/>
      <c r="BE359" s="426"/>
      <c r="BF359" s="149"/>
      <c r="BG359" s="216">
        <f>COUNTIF(AL358:BA360,"○")</f>
        <v>2</v>
      </c>
      <c r="BH359" s="212">
        <f>COUNTIF(AL358:BA360,"×")</f>
        <v>1</v>
      </c>
      <c r="BI359" s="215">
        <f>(IF((AL358&gt;AN358),1,0))+(IF((AL359&gt;AN359),1,0))+(IF((AL360&gt;AN360),1,0))+(IF((AP358&gt;AR358),1,0))+(IF((AP359&gt;AR359),1,0))+(IF((AP360&gt;AR360),1,0))+(IF((AT358&gt;AV358),1,0))+(IF((AT359&gt;AV359),1,0))+(IF((AT360&gt;AV360),1,0))+(IF((AX358&gt;AZ358),1,0))+(IF((AX359&gt;AZ359),1,0))+(IF((AX360&gt;AZ360),1,0))</f>
        <v>4</v>
      </c>
      <c r="BJ359" s="214">
        <f>(IF((AL358&lt;AN358),1,0))+(IF((AL359&lt;AN359),1,0))+(IF((AL360&lt;AN360),1,0))+(IF((AP358&lt;AR358),1,0))+(IF((AP359&lt;AR359),1,0))+(IF((AP360&lt;AR360),1,0))+(IF((AT358&lt;AV358),1,0))+(IF((AT359&lt;AV359),1,0))+(IF((AT360&lt;AV360),1,0))+(IF((AX358&lt;AZ358),1,0))+(IF((AX359&lt;AZ359),1,0))+(IF((AX360&lt;AZ360),1,0))</f>
        <v>3</v>
      </c>
      <c r="BK359" s="213">
        <f>BI359-BJ359</f>
        <v>1</v>
      </c>
      <c r="BL359" s="212">
        <f>SUM(AL358:AL360,AP358:AP360,AT358:AT360,AX358:AX360)</f>
        <v>89</v>
      </c>
      <c r="BM359" s="212">
        <f>SUM(AN358:AN360,AR358:AR360,AV358:AV360,AZ358:AZ360)</f>
        <v>86</v>
      </c>
      <c r="BN359" s="211">
        <f>BL359-BM359</f>
        <v>3</v>
      </c>
      <c r="BO359" s="427">
        <f>(BG359-BH359)*1000+(BK359)*100+BN359</f>
        <v>1103</v>
      </c>
      <c r="BP359" s="428"/>
    </row>
    <row r="360" spans="2:68" ht="13.05" customHeight="1" x14ac:dyDescent="0.15">
      <c r="B360" s="248"/>
      <c r="C360" s="268" t="s">
        <v>110</v>
      </c>
      <c r="D360" s="187" t="str">
        <f>IF(N354="","",N354)</f>
        <v/>
      </c>
      <c r="E360" s="185" t="str">
        <f t="shared" si="103"/>
        <v/>
      </c>
      <c r="F360" s="186" t="str">
        <f>IF(L354="","",L354)</f>
        <v/>
      </c>
      <c r="G360" s="500" t="str">
        <f>IF(I357="","",I357)</f>
        <v/>
      </c>
      <c r="H360" s="219" t="str">
        <f>IF(N357="","",N357)</f>
        <v/>
      </c>
      <c r="I360" s="170" t="str">
        <f t="shared" si="105"/>
        <v/>
      </c>
      <c r="J360" s="186" t="str">
        <f>IF(L357="","",L357)</f>
        <v/>
      </c>
      <c r="K360" s="500" t="str">
        <f>IF(M357="","",M357)</f>
        <v/>
      </c>
      <c r="L360" s="493"/>
      <c r="M360" s="494"/>
      <c r="N360" s="494"/>
      <c r="O360" s="495"/>
      <c r="P360" s="153"/>
      <c r="Q360" s="170" t="str">
        <f t="shared" si="100"/>
        <v/>
      </c>
      <c r="R360" s="184"/>
      <c r="S360" s="430"/>
      <c r="T360" s="97">
        <f>Y359</f>
        <v>2</v>
      </c>
      <c r="U360" s="98" t="s">
        <v>2</v>
      </c>
      <c r="V360" s="98">
        <f>Z359</f>
        <v>1</v>
      </c>
      <c r="W360" s="99" t="s">
        <v>1</v>
      </c>
      <c r="X360" s="149"/>
      <c r="Y360" s="216"/>
      <c r="Z360" s="212"/>
      <c r="AA360" s="216"/>
      <c r="AB360" s="212"/>
      <c r="AC360" s="211"/>
      <c r="AD360" s="212"/>
      <c r="AE360" s="212"/>
      <c r="AF360" s="211"/>
      <c r="AG360" s="151"/>
      <c r="AH360" s="217"/>
      <c r="AJ360" s="248"/>
      <c r="AK360" s="268" t="s">
        <v>341</v>
      </c>
      <c r="AL360" s="187" t="str">
        <f>IF(AV354="","",AV354)</f>
        <v/>
      </c>
      <c r="AM360" s="185" t="str">
        <f t="shared" si="104"/>
        <v/>
      </c>
      <c r="AN360" s="186" t="str">
        <f>IF(AT354="","",AT354)</f>
        <v/>
      </c>
      <c r="AO360" s="500" t="str">
        <f>IF(AQ357="","",AQ357)</f>
        <v/>
      </c>
      <c r="AP360" s="219" t="str">
        <f>IF(AV357="","",AV357)</f>
        <v/>
      </c>
      <c r="AQ360" s="170" t="str">
        <f t="shared" si="106"/>
        <v/>
      </c>
      <c r="AR360" s="186" t="str">
        <f>IF(AT357="","",AT357)</f>
        <v/>
      </c>
      <c r="AS360" s="500" t="str">
        <f>IF(AU357="","",AU357)</f>
        <v/>
      </c>
      <c r="AT360" s="493"/>
      <c r="AU360" s="494"/>
      <c r="AV360" s="494"/>
      <c r="AW360" s="495"/>
      <c r="AX360" s="153">
        <v>15</v>
      </c>
      <c r="AY360" s="170" t="str">
        <f t="shared" si="102"/>
        <v>-</v>
      </c>
      <c r="AZ360" s="184">
        <v>12</v>
      </c>
      <c r="BA360" s="430"/>
      <c r="BB360" s="97">
        <f>BG359</f>
        <v>2</v>
      </c>
      <c r="BC360" s="98" t="s">
        <v>2</v>
      </c>
      <c r="BD360" s="98">
        <f>BH359</f>
        <v>1</v>
      </c>
      <c r="BE360" s="99" t="s">
        <v>1</v>
      </c>
      <c r="BF360" s="149"/>
      <c r="BG360" s="216"/>
      <c r="BH360" s="212"/>
      <c r="BI360" s="216"/>
      <c r="BJ360" s="212"/>
      <c r="BK360" s="211"/>
      <c r="BL360" s="212"/>
      <c r="BM360" s="212"/>
      <c r="BN360" s="211"/>
      <c r="BO360" s="151"/>
      <c r="BP360" s="217"/>
    </row>
    <row r="361" spans="2:68" ht="13.05" customHeight="1" x14ac:dyDescent="0.15">
      <c r="B361" s="251" t="s">
        <v>142</v>
      </c>
      <c r="C361" s="269" t="s">
        <v>141</v>
      </c>
      <c r="D361" s="172">
        <f>IF(R352="","",R352)</f>
        <v>3</v>
      </c>
      <c r="E361" s="170" t="str">
        <f t="shared" si="103"/>
        <v>-</v>
      </c>
      <c r="F361" s="169">
        <f>IF(P352="","",P352)</f>
        <v>15</v>
      </c>
      <c r="G361" s="431" t="str">
        <f>IF(S352="","",IF(S352="○","×",IF(S352="×","○")))</f>
        <v>×</v>
      </c>
      <c r="H361" s="171">
        <f>IF(R355="","",R355)</f>
        <v>7</v>
      </c>
      <c r="I361" s="174" t="str">
        <f t="shared" si="105"/>
        <v>-</v>
      </c>
      <c r="J361" s="169">
        <f>IF(P355="","",P355)</f>
        <v>15</v>
      </c>
      <c r="K361" s="431" t="str">
        <f>IF(S355="","",IF(S355="○","×",IF(S355="×","○")))</f>
        <v>×</v>
      </c>
      <c r="L361" s="175">
        <f>IF(R358="","",R358)</f>
        <v>12</v>
      </c>
      <c r="M361" s="170" t="str">
        <f>IF(L361="","","-")</f>
        <v>-</v>
      </c>
      <c r="N361" s="173">
        <f>IF(P358="","",P358)</f>
        <v>15</v>
      </c>
      <c r="O361" s="431" t="str">
        <f>IF(S358="","",IF(S358="○","×",IF(S358="×","○")))</f>
        <v>×</v>
      </c>
      <c r="P361" s="471"/>
      <c r="Q361" s="472"/>
      <c r="R361" s="472"/>
      <c r="S361" s="473"/>
      <c r="T361" s="421">
        <f>RANK(AG362,AG353:AG362)</f>
        <v>4</v>
      </c>
      <c r="U361" s="422"/>
      <c r="V361" s="422"/>
      <c r="W361" s="423"/>
      <c r="X361" s="149"/>
      <c r="Y361" s="195"/>
      <c r="Z361" s="194"/>
      <c r="AA361" s="195"/>
      <c r="AB361" s="194"/>
      <c r="AC361" s="218"/>
      <c r="AD361" s="194"/>
      <c r="AE361" s="194"/>
      <c r="AF361" s="218"/>
      <c r="AG361" s="151"/>
      <c r="AH361" s="217"/>
      <c r="AJ361" s="251" t="s">
        <v>130</v>
      </c>
      <c r="AK361" s="269" t="s">
        <v>131</v>
      </c>
      <c r="AL361" s="172">
        <f>IF(AZ352="","",AZ352)</f>
        <v>15</v>
      </c>
      <c r="AM361" s="170" t="str">
        <f t="shared" si="104"/>
        <v>-</v>
      </c>
      <c r="AN361" s="169">
        <f>IF(AX352="","",AX352)</f>
        <v>13</v>
      </c>
      <c r="AO361" s="431" t="str">
        <f>IF(BA352="","",IF(BA352="○","×",IF(BA352="×","○")))</f>
        <v>○</v>
      </c>
      <c r="AP361" s="171">
        <f>IF(AZ355="","",AZ355)</f>
        <v>9</v>
      </c>
      <c r="AQ361" s="174" t="str">
        <f t="shared" si="106"/>
        <v>-</v>
      </c>
      <c r="AR361" s="169">
        <f>IF(AX355="","",AX355)</f>
        <v>15</v>
      </c>
      <c r="AS361" s="431" t="str">
        <f>IF(BA355="","",IF(BA355="○","×",IF(BA355="×","○")))</f>
        <v>×</v>
      </c>
      <c r="AT361" s="175">
        <f>IF(AZ358="","",AZ358)</f>
        <v>15</v>
      </c>
      <c r="AU361" s="170" t="str">
        <f>IF(AT361="","","-")</f>
        <v>-</v>
      </c>
      <c r="AV361" s="173">
        <f>IF(AX358="","",AX358)</f>
        <v>11</v>
      </c>
      <c r="AW361" s="431" t="str">
        <f>IF(BA358="","",IF(BA358="○","×",IF(BA358="×","○")))</f>
        <v>×</v>
      </c>
      <c r="AX361" s="471"/>
      <c r="AY361" s="472"/>
      <c r="AZ361" s="472"/>
      <c r="BA361" s="473"/>
      <c r="BB361" s="421">
        <f>RANK(BO362,BO353:BO362)</f>
        <v>3</v>
      </c>
      <c r="BC361" s="422"/>
      <c r="BD361" s="422"/>
      <c r="BE361" s="423"/>
      <c r="BF361" s="149"/>
      <c r="BG361" s="195"/>
      <c r="BH361" s="194"/>
      <c r="BI361" s="195"/>
      <c r="BJ361" s="194"/>
      <c r="BK361" s="218"/>
      <c r="BL361" s="194"/>
      <c r="BM361" s="194"/>
      <c r="BN361" s="218"/>
      <c r="BO361" s="151"/>
      <c r="BP361" s="217"/>
    </row>
    <row r="362" spans="2:68" ht="13.05" customHeight="1" x14ac:dyDescent="0.15">
      <c r="B362" s="250" t="s">
        <v>140</v>
      </c>
      <c r="C362" s="236" t="s">
        <v>368</v>
      </c>
      <c r="D362" s="172">
        <f>IF(R353="","",R353)</f>
        <v>3</v>
      </c>
      <c r="E362" s="170" t="str">
        <f t="shared" si="103"/>
        <v>-</v>
      </c>
      <c r="F362" s="169">
        <f>IF(P353="","",P353)</f>
        <v>15</v>
      </c>
      <c r="G362" s="432" t="str">
        <f>IF(I359="","",I359)</f>
        <v>-</v>
      </c>
      <c r="H362" s="171">
        <f>IF(R356="","",R356)</f>
        <v>6</v>
      </c>
      <c r="I362" s="170" t="str">
        <f t="shared" si="105"/>
        <v>-</v>
      </c>
      <c r="J362" s="169">
        <f>IF(P356="","",P356)</f>
        <v>15</v>
      </c>
      <c r="K362" s="432" t="str">
        <f>IF(M359="","",M359)</f>
        <v/>
      </c>
      <c r="L362" s="171">
        <f>IF(R359="","",R359)</f>
        <v>12</v>
      </c>
      <c r="M362" s="170" t="str">
        <f>IF(L362="","","-")</f>
        <v>-</v>
      </c>
      <c r="N362" s="169">
        <f>IF(P359="","",P359)</f>
        <v>15</v>
      </c>
      <c r="O362" s="432" t="str">
        <f>IF(Q359="","",Q359)</f>
        <v>-</v>
      </c>
      <c r="P362" s="474"/>
      <c r="Q362" s="475"/>
      <c r="R362" s="475"/>
      <c r="S362" s="476"/>
      <c r="T362" s="424"/>
      <c r="U362" s="425"/>
      <c r="V362" s="425"/>
      <c r="W362" s="426"/>
      <c r="X362" s="149"/>
      <c r="Y362" s="216">
        <f>COUNTIF(D361:S363,"○")</f>
        <v>0</v>
      </c>
      <c r="Z362" s="212">
        <f>COUNTIF(D361:S363,"×")</f>
        <v>3</v>
      </c>
      <c r="AA362" s="215">
        <f>(IF((D361&gt;F361),1,0))+(IF((D362&gt;F362),1,0))+(IF((D363&gt;F363),1,0))+(IF((H361&gt;J361),1,0))+(IF((H362&gt;J362),1,0))+(IF((H363&gt;J363),1,0))+(IF((L361&gt;N361),1,0))+(IF((L362&gt;N362),1,0))+(IF((L363&gt;N363),1,0))+(IF((P361&gt;R361),1,0))+(IF((P362&gt;R362),1,0))+(IF((P363&gt;R363),1,0))</f>
        <v>0</v>
      </c>
      <c r="AB362" s="214">
        <f>(IF((D361&lt;F361),1,0))+(IF((D362&lt;F362),1,0))+(IF((D363&lt;F363),1,0))+(IF((H361&lt;J361),1,0))+(IF((H362&lt;J362),1,0))+(IF((H363&lt;J363),1,0))+(IF((L361&lt;N361),1,0))+(IF((L362&lt;N362),1,0))+(IF((L363&lt;N363),1,0))+(IF((P361&lt;R361),1,0))+(IF((P362&lt;R362),1,0))+(IF((P363&lt;R363),1,0))</f>
        <v>6</v>
      </c>
      <c r="AC362" s="213">
        <f>AA362-AB362</f>
        <v>-6</v>
      </c>
      <c r="AD362" s="212">
        <f>SUM(D361:D363,H361:H363,L361:L363,P361:P363)</f>
        <v>43</v>
      </c>
      <c r="AE362" s="212">
        <f>SUM(F361:F363,J361:J363,N361:N363,R361:R363)</f>
        <v>90</v>
      </c>
      <c r="AF362" s="211">
        <f>AD362-AE362</f>
        <v>-47</v>
      </c>
      <c r="AG362" s="427">
        <f>(Y362-Z362)*1000+(AC362)*100+AF362</f>
        <v>-3647</v>
      </c>
      <c r="AH362" s="428"/>
      <c r="AJ362" s="250" t="s">
        <v>129</v>
      </c>
      <c r="AK362" s="236" t="s">
        <v>77</v>
      </c>
      <c r="AL362" s="172">
        <f>IF(AZ353="","",AZ353)</f>
        <v>15</v>
      </c>
      <c r="AM362" s="170" t="str">
        <f t="shared" si="104"/>
        <v>-</v>
      </c>
      <c r="AN362" s="169">
        <f>IF(AX353="","",AX353)</f>
        <v>2</v>
      </c>
      <c r="AO362" s="432" t="str">
        <f>IF(AQ359="","",AQ359)</f>
        <v>-</v>
      </c>
      <c r="AP362" s="171">
        <f>IF(AZ356="","",AZ356)</f>
        <v>7</v>
      </c>
      <c r="AQ362" s="170" t="str">
        <f t="shared" si="106"/>
        <v>-</v>
      </c>
      <c r="AR362" s="169">
        <f>IF(AX356="","",AX356)</f>
        <v>15</v>
      </c>
      <c r="AS362" s="432" t="str">
        <f>IF(AU359="","",AU359)</f>
        <v/>
      </c>
      <c r="AT362" s="171">
        <f>IF(AZ359="","",AZ359)</f>
        <v>12</v>
      </c>
      <c r="AU362" s="170" t="str">
        <f>IF(AT362="","","-")</f>
        <v>-</v>
      </c>
      <c r="AV362" s="169">
        <f>IF(AX359="","",AX359)</f>
        <v>15</v>
      </c>
      <c r="AW362" s="432" t="str">
        <f>IF(AY359="","",AY359)</f>
        <v>-</v>
      </c>
      <c r="AX362" s="474"/>
      <c r="AY362" s="475"/>
      <c r="AZ362" s="475"/>
      <c r="BA362" s="476"/>
      <c r="BB362" s="424"/>
      <c r="BC362" s="425"/>
      <c r="BD362" s="425"/>
      <c r="BE362" s="426"/>
      <c r="BF362" s="149"/>
      <c r="BG362" s="216">
        <f>COUNTIF(AL361:BA363,"○")</f>
        <v>1</v>
      </c>
      <c r="BH362" s="212">
        <f>COUNTIF(AL361:BA363,"×")</f>
        <v>2</v>
      </c>
      <c r="BI362" s="215">
        <f>(IF((AL361&gt;AN361),1,0))+(IF((AL362&gt;AN362),1,0))+(IF((AL363&gt;AN363),1,0))+(IF((AP361&gt;AR361),1,0))+(IF((AP362&gt;AR362),1,0))+(IF((AP363&gt;AR363),1,0))+(IF((AT361&gt;AV361),1,0))+(IF((AT362&gt;AV362),1,0))+(IF((AT363&gt;AV363),1,0))+(IF((AX361&gt;AZ361),1,0))+(IF((AX362&gt;AZ362),1,0))+(IF((AX363&gt;AZ363),1,0))</f>
        <v>3</v>
      </c>
      <c r="BJ362" s="214">
        <f>(IF((AL361&lt;AN361),1,0))+(IF((AL362&lt;AN362),1,0))+(IF((AL363&lt;AN363),1,0))+(IF((AP361&lt;AR361),1,0))+(IF((AP362&lt;AR362),1,0))+(IF((AP363&lt;AR363),1,0))+(IF((AT361&lt;AV361),1,0))+(IF((AT362&lt;AV362),1,0))+(IF((AT363&lt;AV363),1,0))+(IF((AX361&lt;AZ361),1,0))+(IF((AX362&lt;AZ362),1,0))+(IF((AX363&lt;AZ363),1,0))</f>
        <v>4</v>
      </c>
      <c r="BK362" s="213">
        <f>BI362-BJ362</f>
        <v>-1</v>
      </c>
      <c r="BL362" s="212">
        <f>SUM(AL361:AL363,AP361:AP363,AT361:AT363,AX361:AX363)</f>
        <v>85</v>
      </c>
      <c r="BM362" s="212">
        <f>SUM(AN361:AN363,AR361:AR363,AV361:AV363,AZ361:AZ363)</f>
        <v>86</v>
      </c>
      <c r="BN362" s="211">
        <f>BL362-BM362</f>
        <v>-1</v>
      </c>
      <c r="BO362" s="427">
        <f>(BG362-BH362)*1000+(BK362)*100+BN362</f>
        <v>-1101</v>
      </c>
      <c r="BP362" s="428"/>
    </row>
    <row r="363" spans="2:68" ht="13.05" customHeight="1" thickBot="1" x14ac:dyDescent="0.2">
      <c r="B363" s="253"/>
      <c r="C363" s="245" t="s">
        <v>341</v>
      </c>
      <c r="D363" s="162" t="str">
        <f>IF(R354="","",R354)</f>
        <v/>
      </c>
      <c r="E363" s="160" t="str">
        <f t="shared" si="103"/>
        <v/>
      </c>
      <c r="F363" s="159" t="str">
        <f>IF(P354="","",P354)</f>
        <v/>
      </c>
      <c r="G363" s="433" t="str">
        <f>IF(I360="","",I360)</f>
        <v/>
      </c>
      <c r="H363" s="161" t="str">
        <f>IF(R357="","",R357)</f>
        <v/>
      </c>
      <c r="I363" s="160" t="str">
        <f t="shared" si="105"/>
        <v/>
      </c>
      <c r="J363" s="159" t="str">
        <f>IF(P357="","",P357)</f>
        <v/>
      </c>
      <c r="K363" s="433" t="str">
        <f>IF(M360="","",M360)</f>
        <v/>
      </c>
      <c r="L363" s="161" t="str">
        <f>IF(R360="","",R360)</f>
        <v/>
      </c>
      <c r="M363" s="160" t="str">
        <f>IF(L363="","","-")</f>
        <v/>
      </c>
      <c r="N363" s="159" t="str">
        <f>IF(P360="","",P360)</f>
        <v/>
      </c>
      <c r="O363" s="433" t="str">
        <f>IF(Q360="","",Q360)</f>
        <v/>
      </c>
      <c r="P363" s="477"/>
      <c r="Q363" s="478"/>
      <c r="R363" s="478"/>
      <c r="S363" s="479"/>
      <c r="T363" s="3">
        <f>Y362</f>
        <v>0</v>
      </c>
      <c r="U363" s="2" t="s">
        <v>2</v>
      </c>
      <c r="V363" s="2">
        <f>Z362</f>
        <v>3</v>
      </c>
      <c r="W363" s="1" t="s">
        <v>1</v>
      </c>
      <c r="X363" s="149"/>
      <c r="Y363" s="210"/>
      <c r="Z363" s="209"/>
      <c r="AA363" s="210"/>
      <c r="AB363" s="209"/>
      <c r="AC363" s="208"/>
      <c r="AD363" s="209"/>
      <c r="AE363" s="209"/>
      <c r="AF363" s="208"/>
      <c r="AG363" s="196"/>
      <c r="AH363" s="207"/>
      <c r="AJ363" s="253"/>
      <c r="AK363" s="245" t="s">
        <v>341</v>
      </c>
      <c r="AL363" s="162" t="str">
        <f>IF(AZ354="","",AZ354)</f>
        <v/>
      </c>
      <c r="AM363" s="160" t="str">
        <f t="shared" si="104"/>
        <v/>
      </c>
      <c r="AN363" s="159" t="str">
        <f>IF(AX354="","",AX354)</f>
        <v/>
      </c>
      <c r="AO363" s="433" t="str">
        <f>IF(AQ360="","",AQ360)</f>
        <v/>
      </c>
      <c r="AP363" s="161" t="str">
        <f>IF(AZ357="","",AZ357)</f>
        <v/>
      </c>
      <c r="AQ363" s="160" t="str">
        <f t="shared" si="106"/>
        <v/>
      </c>
      <c r="AR363" s="159" t="str">
        <f>IF(AX357="","",AX357)</f>
        <v/>
      </c>
      <c r="AS363" s="433" t="str">
        <f>IF(AU360="","",AU360)</f>
        <v/>
      </c>
      <c r="AT363" s="161">
        <f>IF(AZ360="","",AZ360)</f>
        <v>12</v>
      </c>
      <c r="AU363" s="160" t="str">
        <f>IF(AT363="","","-")</f>
        <v>-</v>
      </c>
      <c r="AV363" s="159">
        <f>IF(AX360="","",AX360)</f>
        <v>15</v>
      </c>
      <c r="AW363" s="433" t="str">
        <f>IF(AY360="","",AY360)</f>
        <v>-</v>
      </c>
      <c r="AX363" s="477"/>
      <c r="AY363" s="478"/>
      <c r="AZ363" s="478"/>
      <c r="BA363" s="479"/>
      <c r="BB363" s="3">
        <f>BG362</f>
        <v>1</v>
      </c>
      <c r="BC363" s="2" t="s">
        <v>2</v>
      </c>
      <c r="BD363" s="2">
        <f>BH362</f>
        <v>2</v>
      </c>
      <c r="BE363" s="1" t="s">
        <v>1</v>
      </c>
      <c r="BF363" s="149"/>
      <c r="BG363" s="210"/>
      <c r="BH363" s="209"/>
      <c r="BI363" s="210"/>
      <c r="BJ363" s="209"/>
      <c r="BK363" s="208"/>
      <c r="BL363" s="209"/>
      <c r="BM363" s="209"/>
      <c r="BN363" s="208"/>
      <c r="BO363" s="196"/>
      <c r="BP363" s="207"/>
    </row>
    <row r="364" spans="2:68" ht="13.05" customHeight="1" thickBot="1" x14ac:dyDescent="0.25">
      <c r="T364" s="26"/>
      <c r="U364" s="26"/>
      <c r="V364" s="26"/>
      <c r="W364" s="26"/>
    </row>
    <row r="365" spans="2:68" ht="13.05" customHeight="1" x14ac:dyDescent="0.15">
      <c r="B365" s="537" t="s">
        <v>80</v>
      </c>
      <c r="C365" s="538"/>
      <c r="D365" s="525" t="str">
        <f>B367</f>
        <v>山口　諒</v>
      </c>
      <c r="E365" s="526"/>
      <c r="F365" s="526"/>
      <c r="G365" s="527"/>
      <c r="H365" s="528" t="str">
        <f>B370</f>
        <v>船越亘留</v>
      </c>
      <c r="I365" s="526"/>
      <c r="J365" s="526"/>
      <c r="K365" s="527"/>
      <c r="L365" s="528" t="str">
        <f>B373</f>
        <v>山内　豪</v>
      </c>
      <c r="M365" s="526"/>
      <c r="N365" s="526"/>
      <c r="O365" s="527"/>
      <c r="P365" s="528" t="str">
        <f>B376</f>
        <v>藤原　大</v>
      </c>
      <c r="Q365" s="526"/>
      <c r="R365" s="526"/>
      <c r="S365" s="541"/>
      <c r="T365" s="446" t="s">
        <v>4</v>
      </c>
      <c r="U365" s="447"/>
      <c r="V365" s="447"/>
      <c r="W365" s="448"/>
      <c r="X365" s="149"/>
      <c r="Y365" s="449" t="s">
        <v>21</v>
      </c>
      <c r="Z365" s="450"/>
      <c r="AA365" s="449" t="s">
        <v>20</v>
      </c>
      <c r="AB365" s="451"/>
      <c r="AC365" s="450"/>
      <c r="AD365" s="452" t="s">
        <v>19</v>
      </c>
      <c r="AE365" s="453"/>
      <c r="AF365" s="454"/>
      <c r="AG365" s="149"/>
      <c r="AH365" s="149"/>
    </row>
    <row r="366" spans="2:68" ht="13.05" customHeight="1" thickBot="1" x14ac:dyDescent="0.2">
      <c r="B366" s="539"/>
      <c r="C366" s="540"/>
      <c r="D366" s="506" t="str">
        <f>B368</f>
        <v>山口めぐみ</v>
      </c>
      <c r="E366" s="507"/>
      <c r="F366" s="507"/>
      <c r="G366" s="508"/>
      <c r="H366" s="509" t="str">
        <f>B371</f>
        <v>笹野芽生</v>
      </c>
      <c r="I366" s="507"/>
      <c r="J366" s="507"/>
      <c r="K366" s="508"/>
      <c r="L366" s="509" t="str">
        <f>B374</f>
        <v>山内莉橙</v>
      </c>
      <c r="M366" s="507"/>
      <c r="N366" s="507"/>
      <c r="O366" s="508"/>
      <c r="P366" s="509" t="str">
        <f>B377</f>
        <v>合田愛桜</v>
      </c>
      <c r="Q366" s="507"/>
      <c r="R366" s="507"/>
      <c r="S366" s="536"/>
      <c r="T366" s="434" t="s">
        <v>3</v>
      </c>
      <c r="U366" s="435"/>
      <c r="V366" s="435"/>
      <c r="W366" s="436"/>
      <c r="X366" s="149"/>
      <c r="Y366" s="193" t="s">
        <v>18</v>
      </c>
      <c r="Z366" s="192" t="s">
        <v>1</v>
      </c>
      <c r="AA366" s="193" t="s">
        <v>22</v>
      </c>
      <c r="AB366" s="192" t="s">
        <v>17</v>
      </c>
      <c r="AC366" s="191" t="s">
        <v>16</v>
      </c>
      <c r="AD366" s="192" t="s">
        <v>22</v>
      </c>
      <c r="AE366" s="192" t="s">
        <v>17</v>
      </c>
      <c r="AF366" s="191" t="s">
        <v>16</v>
      </c>
      <c r="AG366" s="149"/>
      <c r="AH366" s="149"/>
    </row>
    <row r="367" spans="2:68" ht="13.05" customHeight="1" x14ac:dyDescent="0.15">
      <c r="B367" s="271" t="s">
        <v>210</v>
      </c>
      <c r="C367" s="272" t="s">
        <v>209</v>
      </c>
      <c r="D367" s="501"/>
      <c r="E367" s="502"/>
      <c r="F367" s="502"/>
      <c r="G367" s="503"/>
      <c r="H367" s="278">
        <v>15</v>
      </c>
      <c r="I367" s="170" t="str">
        <f>IF(H367="","","-")</f>
        <v>-</v>
      </c>
      <c r="J367" s="177">
        <v>11</v>
      </c>
      <c r="K367" s="437" t="str">
        <f>IF(H367&lt;&gt;"",IF(H367&gt;J367,IF(H368&gt;J368,"○",IF(H369&gt;J369,"○","×")),IF(H368&gt;J368,IF(H369&gt;J369,"○","×"),"×")),"")</f>
        <v>○</v>
      </c>
      <c r="L367" s="150">
        <v>15</v>
      </c>
      <c r="M367" s="190" t="str">
        <f t="shared" ref="M367:M372" si="107">IF(L367="","","-")</f>
        <v>-</v>
      </c>
      <c r="N367" s="189">
        <v>12</v>
      </c>
      <c r="O367" s="437" t="str">
        <f>IF(L367&lt;&gt;"",IF(L367&gt;N367,IF(L368&gt;N368,"○",IF(L369&gt;N369,"○","×")),IF(L368&gt;N368,IF(L369&gt;N369,"○","×"),"×")),"")</f>
        <v>○</v>
      </c>
      <c r="P367" s="220">
        <v>15</v>
      </c>
      <c r="Q367" s="190" t="str">
        <f t="shared" ref="Q367:Q375" si="108">IF(P367="","","-")</f>
        <v>-</v>
      </c>
      <c r="R367" s="177">
        <v>11</v>
      </c>
      <c r="S367" s="440" t="str">
        <f>IF(P367&lt;&gt;"",IF(P367&gt;R367,IF(P368&gt;R368,"○",IF(P369&gt;R369,"○","×")),IF(P368&gt;R368,IF(P369&gt;R369,"○","×"),"×")),"")</f>
        <v>○</v>
      </c>
      <c r="T367" s="441">
        <f>RANK(AG368,AG368:AG377)</f>
        <v>1</v>
      </c>
      <c r="U367" s="442"/>
      <c r="V367" s="442"/>
      <c r="W367" s="443"/>
      <c r="X367" s="149"/>
      <c r="Y367" s="216"/>
      <c r="Z367" s="212"/>
      <c r="AA367" s="195"/>
      <c r="AB367" s="194"/>
      <c r="AC367" s="218"/>
      <c r="AD367" s="212"/>
      <c r="AE367" s="212"/>
      <c r="AF367" s="211"/>
      <c r="AG367" s="149"/>
      <c r="AH367" s="149"/>
    </row>
    <row r="368" spans="2:68" ht="13.05" customHeight="1" x14ac:dyDescent="0.15">
      <c r="B368" s="246" t="s">
        <v>207</v>
      </c>
      <c r="C368" s="236" t="s">
        <v>367</v>
      </c>
      <c r="D368" s="504"/>
      <c r="E368" s="475"/>
      <c r="F368" s="475"/>
      <c r="G368" s="492"/>
      <c r="H368" s="278">
        <v>15</v>
      </c>
      <c r="I368" s="170" t="str">
        <f>IF(H368="","","-")</f>
        <v>-</v>
      </c>
      <c r="J368" s="188">
        <v>14</v>
      </c>
      <c r="K368" s="438"/>
      <c r="L368" s="150">
        <v>15</v>
      </c>
      <c r="M368" s="170" t="str">
        <f t="shared" si="107"/>
        <v>-</v>
      </c>
      <c r="N368" s="177">
        <v>9</v>
      </c>
      <c r="O368" s="438"/>
      <c r="P368" s="150">
        <v>11</v>
      </c>
      <c r="Q368" s="170" t="str">
        <f t="shared" si="108"/>
        <v>-</v>
      </c>
      <c r="R368" s="177">
        <v>15</v>
      </c>
      <c r="S368" s="429"/>
      <c r="T368" s="424"/>
      <c r="U368" s="425"/>
      <c r="V368" s="425"/>
      <c r="W368" s="426"/>
      <c r="X368" s="149"/>
      <c r="Y368" s="216">
        <f>COUNTIF(D367:S369,"○")</f>
        <v>3</v>
      </c>
      <c r="Z368" s="212">
        <f>COUNTIF(D367:S369,"×")</f>
        <v>0</v>
      </c>
      <c r="AA368" s="215">
        <f>(IF((D367&gt;F367),1,0))+(IF((D368&gt;F368),1,0))+(IF((D369&gt;F369),1,0))+(IF((H367&gt;J367),1,0))+(IF((H368&gt;J368),1,0))+(IF((H369&gt;J369),1,0))+(IF((L367&gt;N367),1,0))+(IF((L368&gt;N368),1,0))+(IF((L369&gt;N369),1,0))+(IF((P367&gt;R367),1,0))+(IF((P368&gt;R368),1,0))+(IF((P369&gt;R369),1,0))</f>
        <v>6</v>
      </c>
      <c r="AB368" s="214">
        <f>(IF((D367&lt;F367),1,0))+(IF((D368&lt;F368),1,0))+(IF((D369&lt;F369),1,0))+(IF((H367&lt;J367),1,0))+(IF((H368&lt;J368),1,0))+(IF((H369&lt;J369),1,0))+(IF((L367&lt;N367),1,0))+(IF((L368&lt;N368),1,0))+(IF((L369&lt;N369),1,0))+(IF((P367&lt;R367),1,0))+(IF((P368&lt;R368),1,0))+(IF((P369&lt;R369),1,0))</f>
        <v>1</v>
      </c>
      <c r="AC368" s="213">
        <f>AA368-AB368</f>
        <v>5</v>
      </c>
      <c r="AD368" s="212">
        <f>SUM(D367:D369,H367:H369,L367:L369,P367:P369)</f>
        <v>101</v>
      </c>
      <c r="AE368" s="212">
        <f>SUM(F367:F369,J367:J369,N367:N369,R367:R369)</f>
        <v>80</v>
      </c>
      <c r="AF368" s="211">
        <f>AD368-AE368</f>
        <v>21</v>
      </c>
      <c r="AG368" s="427">
        <f>(Y368-Z368)*1000+(AC368)*100+AF368</f>
        <v>3521</v>
      </c>
      <c r="AH368" s="428"/>
    </row>
    <row r="369" spans="2:34" ht="13.05" customHeight="1" x14ac:dyDescent="0.15">
      <c r="B369" s="248"/>
      <c r="C369" s="270" t="s">
        <v>110</v>
      </c>
      <c r="D369" s="505"/>
      <c r="E369" s="494"/>
      <c r="F369" s="494"/>
      <c r="G369" s="495"/>
      <c r="H369" s="153"/>
      <c r="I369" s="170" t="str">
        <f>IF(H369="","","-")</f>
        <v/>
      </c>
      <c r="J369" s="184"/>
      <c r="K369" s="439"/>
      <c r="L369" s="153"/>
      <c r="M369" s="185" t="str">
        <f t="shared" si="107"/>
        <v/>
      </c>
      <c r="N369" s="184"/>
      <c r="O369" s="438"/>
      <c r="P369" s="153">
        <v>15</v>
      </c>
      <c r="Q369" s="185" t="str">
        <f t="shared" si="108"/>
        <v>-</v>
      </c>
      <c r="R369" s="184">
        <v>8</v>
      </c>
      <c r="S369" s="429"/>
      <c r="T369" s="97">
        <f>Y368</f>
        <v>3</v>
      </c>
      <c r="U369" s="98" t="s">
        <v>2</v>
      </c>
      <c r="V369" s="98">
        <f>Z368</f>
        <v>0</v>
      </c>
      <c r="W369" s="99" t="s">
        <v>1</v>
      </c>
      <c r="X369" s="149"/>
      <c r="Y369" s="216"/>
      <c r="Z369" s="212"/>
      <c r="AA369" s="216"/>
      <c r="AB369" s="212"/>
      <c r="AC369" s="211"/>
      <c r="AD369" s="212"/>
      <c r="AE369" s="212"/>
      <c r="AF369" s="211"/>
      <c r="AG369" s="151"/>
      <c r="AH369" s="217"/>
    </row>
    <row r="370" spans="2:34" ht="13.05" customHeight="1" x14ac:dyDescent="0.15">
      <c r="B370" s="246" t="s">
        <v>119</v>
      </c>
      <c r="C370" s="269" t="s">
        <v>114</v>
      </c>
      <c r="D370" s="172">
        <f>IF(J367="","",J367)</f>
        <v>11</v>
      </c>
      <c r="E370" s="170" t="str">
        <f t="shared" ref="E370:E378" si="109">IF(D370="","","-")</f>
        <v>-</v>
      </c>
      <c r="F370" s="169">
        <f>IF(H367="","",H367)</f>
        <v>15</v>
      </c>
      <c r="G370" s="431" t="str">
        <f>IF(K367="","",IF(K367="○","×",IF(K367="×","○")))</f>
        <v>×</v>
      </c>
      <c r="H370" s="471"/>
      <c r="I370" s="472"/>
      <c r="J370" s="472"/>
      <c r="K370" s="491"/>
      <c r="L370" s="150">
        <v>15</v>
      </c>
      <c r="M370" s="170" t="str">
        <f t="shared" si="107"/>
        <v>-</v>
      </c>
      <c r="N370" s="177">
        <v>8</v>
      </c>
      <c r="O370" s="444" t="str">
        <f>IF(L370&lt;&gt;"",IF(L370&gt;N370,IF(L371&gt;N371,"○",IF(L372&gt;N372,"○","×")),IF(L371&gt;N371,IF(L372&gt;N372,"○","×"),"×")),"")</f>
        <v>○</v>
      </c>
      <c r="P370" s="150">
        <v>14</v>
      </c>
      <c r="Q370" s="170" t="str">
        <f t="shared" si="108"/>
        <v>-</v>
      </c>
      <c r="R370" s="177">
        <v>15</v>
      </c>
      <c r="S370" s="445" t="str">
        <f>IF(P370&lt;&gt;"",IF(P370&gt;R370,IF(P371&gt;R371,"○",IF(P372&gt;R372,"○","×")),IF(P371&gt;R371,IF(P372&gt;R372,"○","×"),"×")),"")</f>
        <v>×</v>
      </c>
      <c r="T370" s="421">
        <f>RANK(AG371,AG368:AG377)</f>
        <v>3</v>
      </c>
      <c r="U370" s="422"/>
      <c r="V370" s="422"/>
      <c r="W370" s="423"/>
      <c r="X370" s="149"/>
      <c r="Y370" s="195"/>
      <c r="Z370" s="194"/>
      <c r="AA370" s="195"/>
      <c r="AB370" s="194"/>
      <c r="AC370" s="218"/>
      <c r="AD370" s="194"/>
      <c r="AE370" s="194"/>
      <c r="AF370" s="218"/>
      <c r="AG370" s="151"/>
      <c r="AH370" s="217"/>
    </row>
    <row r="371" spans="2:34" ht="13.05" customHeight="1" x14ac:dyDescent="0.15">
      <c r="B371" s="246" t="s">
        <v>118</v>
      </c>
      <c r="C371" s="236" t="s">
        <v>78</v>
      </c>
      <c r="D371" s="172">
        <f>IF(J368="","",J368)</f>
        <v>14</v>
      </c>
      <c r="E371" s="170" t="str">
        <f t="shared" si="109"/>
        <v>-</v>
      </c>
      <c r="F371" s="169">
        <f>IF(H368="","",H368)</f>
        <v>15</v>
      </c>
      <c r="G371" s="432" t="str">
        <f>IF(I368="","",I368)</f>
        <v>-</v>
      </c>
      <c r="H371" s="474"/>
      <c r="I371" s="475"/>
      <c r="J371" s="475"/>
      <c r="K371" s="492"/>
      <c r="L371" s="150">
        <v>15</v>
      </c>
      <c r="M371" s="170" t="str">
        <f t="shared" si="107"/>
        <v>-</v>
      </c>
      <c r="N371" s="177">
        <v>10</v>
      </c>
      <c r="O371" s="438"/>
      <c r="P371" s="150">
        <v>12</v>
      </c>
      <c r="Q371" s="170" t="str">
        <f t="shared" si="108"/>
        <v>-</v>
      </c>
      <c r="R371" s="177">
        <v>15</v>
      </c>
      <c r="S371" s="429"/>
      <c r="T371" s="424"/>
      <c r="U371" s="425"/>
      <c r="V371" s="425"/>
      <c r="W371" s="426"/>
      <c r="X371" s="149"/>
      <c r="Y371" s="216">
        <f>COUNTIF(D370:S372,"○")</f>
        <v>1</v>
      </c>
      <c r="Z371" s="212">
        <f>COUNTIF(D370:S372,"×")</f>
        <v>2</v>
      </c>
      <c r="AA371" s="215">
        <f>(IF((D370&gt;F370),1,0))+(IF((D371&gt;F371),1,0))+(IF((D372&gt;F372),1,0))+(IF((H370&gt;J370),1,0))+(IF((H371&gt;J371),1,0))+(IF((H372&gt;J372),1,0))+(IF((L370&gt;N370),1,0))+(IF((L371&gt;N371),1,0))+(IF((L372&gt;N372),1,0))+(IF((P370&gt;R370),1,0))+(IF((P371&gt;R371),1,0))+(IF((P372&gt;R372),1,0))</f>
        <v>2</v>
      </c>
      <c r="AB371" s="214">
        <f>(IF((D370&lt;F370),1,0))+(IF((D371&lt;F371),1,0))+(IF((D372&lt;F372),1,0))+(IF((H370&lt;J370),1,0))+(IF((H371&lt;J371),1,0))+(IF((H372&lt;J372),1,0))+(IF((L370&lt;N370),1,0))+(IF((L371&lt;N371),1,0))+(IF((L372&lt;N372),1,0))+(IF((P370&lt;R370),1,0))+(IF((P371&lt;R371),1,0))+(IF((P372&lt;R372),1,0))</f>
        <v>4</v>
      </c>
      <c r="AC371" s="213">
        <f>AA371-AB371</f>
        <v>-2</v>
      </c>
      <c r="AD371" s="212">
        <f>SUM(D370:D372,H370:H372,L370:L372,P370:P372)</f>
        <v>81</v>
      </c>
      <c r="AE371" s="212">
        <f>SUM(F370:F372,J370:J372,N370:N372,R370:R372)</f>
        <v>78</v>
      </c>
      <c r="AF371" s="211">
        <f>AD371-AE371</f>
        <v>3</v>
      </c>
      <c r="AG371" s="427">
        <f>(Y371-Z371)*1000+(AC371)*100+AF371</f>
        <v>-1197</v>
      </c>
      <c r="AH371" s="428"/>
    </row>
    <row r="372" spans="2:34" ht="13.05" customHeight="1" x14ac:dyDescent="0.15">
      <c r="B372" s="248"/>
      <c r="C372" s="270" t="s">
        <v>341</v>
      </c>
      <c r="D372" s="187" t="str">
        <f>IF(J369="","",J369)</f>
        <v/>
      </c>
      <c r="E372" s="170" t="str">
        <f t="shared" si="109"/>
        <v/>
      </c>
      <c r="F372" s="186" t="str">
        <f>IF(H369="","",H369)</f>
        <v/>
      </c>
      <c r="G372" s="500" t="str">
        <f>IF(I369="","",I369)</f>
        <v/>
      </c>
      <c r="H372" s="493"/>
      <c r="I372" s="494"/>
      <c r="J372" s="494"/>
      <c r="K372" s="495"/>
      <c r="L372" s="153"/>
      <c r="M372" s="170" t="str">
        <f t="shared" si="107"/>
        <v/>
      </c>
      <c r="N372" s="184"/>
      <c r="O372" s="439"/>
      <c r="P372" s="153"/>
      <c r="Q372" s="185" t="str">
        <f t="shared" si="108"/>
        <v/>
      </c>
      <c r="R372" s="184"/>
      <c r="S372" s="430"/>
      <c r="T372" s="97">
        <f>Y371</f>
        <v>1</v>
      </c>
      <c r="U372" s="98" t="s">
        <v>2</v>
      </c>
      <c r="V372" s="98">
        <f>Z371</f>
        <v>2</v>
      </c>
      <c r="W372" s="99" t="s">
        <v>1</v>
      </c>
      <c r="X372" s="149"/>
      <c r="Y372" s="210"/>
      <c r="Z372" s="209"/>
      <c r="AA372" s="210"/>
      <c r="AB372" s="209"/>
      <c r="AC372" s="208"/>
      <c r="AD372" s="209"/>
      <c r="AE372" s="209"/>
      <c r="AF372" s="208"/>
      <c r="AG372" s="151"/>
      <c r="AH372" s="217"/>
    </row>
    <row r="373" spans="2:34" ht="13.05" customHeight="1" x14ac:dyDescent="0.15">
      <c r="B373" s="250" t="s">
        <v>133</v>
      </c>
      <c r="C373" s="236" t="s">
        <v>131</v>
      </c>
      <c r="D373" s="172">
        <f>IF(N367="","",N367)</f>
        <v>12</v>
      </c>
      <c r="E373" s="174" t="str">
        <f t="shared" si="109"/>
        <v>-</v>
      </c>
      <c r="F373" s="169">
        <f>IF(L367="","",L367)</f>
        <v>15</v>
      </c>
      <c r="G373" s="431" t="str">
        <f>IF(O367="","",IF(O367="○","×",IF(O367="×","○")))</f>
        <v>×</v>
      </c>
      <c r="H373" s="171">
        <f>IF(N370="","",N370)</f>
        <v>8</v>
      </c>
      <c r="I373" s="170" t="str">
        <f t="shared" ref="I373:I378" si="110">IF(H373="","","-")</f>
        <v>-</v>
      </c>
      <c r="J373" s="169">
        <f>IF(L370="","",L370)</f>
        <v>15</v>
      </c>
      <c r="K373" s="431" t="str">
        <f>IF(O370="","",IF(O370="○","×",IF(O370="×","○")))</f>
        <v>×</v>
      </c>
      <c r="L373" s="471"/>
      <c r="M373" s="472"/>
      <c r="N373" s="472"/>
      <c r="O373" s="491"/>
      <c r="P373" s="150">
        <v>6</v>
      </c>
      <c r="Q373" s="170" t="str">
        <f t="shared" si="108"/>
        <v>-</v>
      </c>
      <c r="R373" s="177">
        <v>15</v>
      </c>
      <c r="S373" s="429" t="str">
        <f>IF(P373&lt;&gt;"",IF(P373&gt;R373,IF(P374&gt;R374,"○",IF(P375&gt;R375,"○","×")),IF(P374&gt;R374,IF(P375&gt;R375,"○","×"),"×")),"")</f>
        <v>×</v>
      </c>
      <c r="T373" s="421">
        <f>RANK(AG374,AG368:AG377)</f>
        <v>4</v>
      </c>
      <c r="U373" s="422"/>
      <c r="V373" s="422"/>
      <c r="W373" s="423"/>
      <c r="X373" s="149"/>
      <c r="Y373" s="216"/>
      <c r="Z373" s="212"/>
      <c r="AA373" s="216"/>
      <c r="AB373" s="212"/>
      <c r="AC373" s="211"/>
      <c r="AD373" s="212"/>
      <c r="AE373" s="212"/>
      <c r="AF373" s="211"/>
      <c r="AG373" s="151"/>
      <c r="AH373" s="217"/>
    </row>
    <row r="374" spans="2:34" ht="13.05" customHeight="1" x14ac:dyDescent="0.15">
      <c r="B374" s="250" t="s">
        <v>132</v>
      </c>
      <c r="C374" s="236" t="s">
        <v>114</v>
      </c>
      <c r="D374" s="172">
        <f>IF(N368="","",N368)</f>
        <v>9</v>
      </c>
      <c r="E374" s="170" t="str">
        <f t="shared" si="109"/>
        <v>-</v>
      </c>
      <c r="F374" s="169">
        <f>IF(L368="","",L368)</f>
        <v>15</v>
      </c>
      <c r="G374" s="432" t="str">
        <f>IF(I371="","",I371)</f>
        <v/>
      </c>
      <c r="H374" s="171">
        <f>IF(N371="","",N371)</f>
        <v>10</v>
      </c>
      <c r="I374" s="170" t="str">
        <f t="shared" si="110"/>
        <v>-</v>
      </c>
      <c r="J374" s="169">
        <f>IF(L371="","",L371)</f>
        <v>15</v>
      </c>
      <c r="K374" s="432" t="str">
        <f>IF(M371="","",M371)</f>
        <v>-</v>
      </c>
      <c r="L374" s="474"/>
      <c r="M374" s="475"/>
      <c r="N374" s="475"/>
      <c r="O374" s="492"/>
      <c r="P374" s="150">
        <v>9</v>
      </c>
      <c r="Q374" s="170" t="str">
        <f t="shared" si="108"/>
        <v>-</v>
      </c>
      <c r="R374" s="177">
        <v>15</v>
      </c>
      <c r="S374" s="429"/>
      <c r="T374" s="424"/>
      <c r="U374" s="425"/>
      <c r="V374" s="425"/>
      <c r="W374" s="426"/>
      <c r="X374" s="149"/>
      <c r="Y374" s="216">
        <f>COUNTIF(D373:S375,"○")</f>
        <v>0</v>
      </c>
      <c r="Z374" s="212">
        <f>COUNTIF(D373:S375,"×")</f>
        <v>3</v>
      </c>
      <c r="AA374" s="215">
        <f>(IF((D373&gt;F373),1,0))+(IF((D374&gt;F374),1,0))+(IF((D375&gt;F375),1,0))+(IF((H373&gt;J373),1,0))+(IF((H374&gt;J374),1,0))+(IF((H375&gt;J375),1,0))+(IF((L373&gt;N373),1,0))+(IF((L374&gt;N374),1,0))+(IF((L375&gt;N375),1,0))+(IF((P373&gt;R373),1,0))+(IF((P374&gt;R374),1,0))+(IF((P375&gt;R375),1,0))</f>
        <v>0</v>
      </c>
      <c r="AB374" s="214">
        <f>(IF((D373&lt;F373),1,0))+(IF((D374&lt;F374),1,0))+(IF((D375&lt;F375),1,0))+(IF((H373&lt;J373),1,0))+(IF((H374&lt;J374),1,0))+(IF((H375&lt;J375),1,0))+(IF((L373&lt;N373),1,0))+(IF((L374&lt;N374),1,0))+(IF((L375&lt;N375),1,0))+(IF((P373&lt;R373),1,0))+(IF((P374&lt;R374),1,0))+(IF((P375&lt;R375),1,0))</f>
        <v>6</v>
      </c>
      <c r="AC374" s="213">
        <f>AA374-AB374</f>
        <v>-6</v>
      </c>
      <c r="AD374" s="212">
        <f>SUM(D373:D375,H373:H375,L373:L375,P373:P375)</f>
        <v>54</v>
      </c>
      <c r="AE374" s="212">
        <f>SUM(F373:F375,J373:J375,N373:N375,R373:R375)</f>
        <v>90</v>
      </c>
      <c r="AF374" s="211">
        <f>AD374-AE374</f>
        <v>-36</v>
      </c>
      <c r="AG374" s="427">
        <f>(Y374-Z374)*1000+(AC374)*100+AF374</f>
        <v>-3636</v>
      </c>
      <c r="AH374" s="428"/>
    </row>
    <row r="375" spans="2:34" ht="13.05" customHeight="1" x14ac:dyDescent="0.15">
      <c r="B375" s="248"/>
      <c r="C375" s="268" t="s">
        <v>341</v>
      </c>
      <c r="D375" s="187" t="str">
        <f>IF(N369="","",N369)</f>
        <v/>
      </c>
      <c r="E375" s="185" t="str">
        <f t="shared" si="109"/>
        <v/>
      </c>
      <c r="F375" s="186" t="str">
        <f>IF(L369="","",L369)</f>
        <v/>
      </c>
      <c r="G375" s="500" t="str">
        <f>IF(I372="","",I372)</f>
        <v/>
      </c>
      <c r="H375" s="219" t="str">
        <f>IF(N372="","",N372)</f>
        <v/>
      </c>
      <c r="I375" s="170" t="str">
        <f t="shared" si="110"/>
        <v/>
      </c>
      <c r="J375" s="186" t="str">
        <f>IF(L372="","",L372)</f>
        <v/>
      </c>
      <c r="K375" s="500" t="str">
        <f>IF(M372="","",M372)</f>
        <v/>
      </c>
      <c r="L375" s="493"/>
      <c r="M375" s="494"/>
      <c r="N375" s="494"/>
      <c r="O375" s="495"/>
      <c r="P375" s="153"/>
      <c r="Q375" s="170" t="str">
        <f t="shared" si="108"/>
        <v/>
      </c>
      <c r="R375" s="184"/>
      <c r="S375" s="430"/>
      <c r="T375" s="97">
        <f>Y374</f>
        <v>0</v>
      </c>
      <c r="U375" s="98" t="s">
        <v>2</v>
      </c>
      <c r="V375" s="98">
        <f>Z374</f>
        <v>3</v>
      </c>
      <c r="W375" s="99" t="s">
        <v>1</v>
      </c>
      <c r="X375" s="149"/>
      <c r="Y375" s="216"/>
      <c r="Z375" s="212"/>
      <c r="AA375" s="216"/>
      <c r="AB375" s="212"/>
      <c r="AC375" s="211"/>
      <c r="AD375" s="212"/>
      <c r="AE375" s="212"/>
      <c r="AF375" s="211"/>
      <c r="AG375" s="151"/>
      <c r="AH375" s="217"/>
    </row>
    <row r="376" spans="2:34" ht="13.05" customHeight="1" x14ac:dyDescent="0.15">
      <c r="B376" s="251" t="s">
        <v>420</v>
      </c>
      <c r="C376" s="269" t="s">
        <v>426</v>
      </c>
      <c r="D376" s="172">
        <f>IF(R367="","",R367)</f>
        <v>11</v>
      </c>
      <c r="E376" s="170" t="str">
        <f t="shared" si="109"/>
        <v>-</v>
      </c>
      <c r="F376" s="169">
        <f>IF(P367="","",P367)</f>
        <v>15</v>
      </c>
      <c r="G376" s="431" t="str">
        <f>IF(S367="","",IF(S367="○","×",IF(S367="×","○")))</f>
        <v>×</v>
      </c>
      <c r="H376" s="171">
        <f>IF(R370="","",R370)</f>
        <v>15</v>
      </c>
      <c r="I376" s="174" t="str">
        <f t="shared" si="110"/>
        <v>-</v>
      </c>
      <c r="J376" s="169">
        <f>IF(P370="","",P370)</f>
        <v>14</v>
      </c>
      <c r="K376" s="431" t="str">
        <f>IF(S370="","",IF(S370="○","×",IF(S370="×","○")))</f>
        <v>○</v>
      </c>
      <c r="L376" s="175">
        <f>IF(R373="","",R373)</f>
        <v>15</v>
      </c>
      <c r="M376" s="170" t="str">
        <f>IF(L376="","","-")</f>
        <v>-</v>
      </c>
      <c r="N376" s="173">
        <f>IF(P373="","",P373)</f>
        <v>6</v>
      </c>
      <c r="O376" s="431" t="str">
        <f>IF(S373="","",IF(S373="○","×",IF(S373="×","○")))</f>
        <v>○</v>
      </c>
      <c r="P376" s="471"/>
      <c r="Q376" s="472"/>
      <c r="R376" s="472"/>
      <c r="S376" s="473"/>
      <c r="T376" s="421">
        <f>RANK(AG377,AG368:AG377)</f>
        <v>2</v>
      </c>
      <c r="U376" s="422"/>
      <c r="V376" s="422"/>
      <c r="W376" s="423"/>
      <c r="X376" s="149"/>
      <c r="Y376" s="195"/>
      <c r="Z376" s="194"/>
      <c r="AA376" s="195"/>
      <c r="AB376" s="194"/>
      <c r="AC376" s="218"/>
      <c r="AD376" s="194"/>
      <c r="AE376" s="194"/>
      <c r="AF376" s="218"/>
      <c r="AG376" s="151"/>
      <c r="AH376" s="217"/>
    </row>
    <row r="377" spans="2:34" ht="13.05" customHeight="1" x14ac:dyDescent="0.15">
      <c r="B377" s="250" t="s">
        <v>421</v>
      </c>
      <c r="C377" s="236" t="s">
        <v>426</v>
      </c>
      <c r="D377" s="172">
        <f>IF(R368="","",R368)</f>
        <v>15</v>
      </c>
      <c r="E377" s="170" t="str">
        <f t="shared" si="109"/>
        <v>-</v>
      </c>
      <c r="F377" s="169">
        <f>IF(P368="","",P368)</f>
        <v>11</v>
      </c>
      <c r="G377" s="432" t="str">
        <f>IF(I374="","",I374)</f>
        <v>-</v>
      </c>
      <c r="H377" s="171">
        <f>IF(R371="","",R371)</f>
        <v>15</v>
      </c>
      <c r="I377" s="170" t="str">
        <f t="shared" si="110"/>
        <v>-</v>
      </c>
      <c r="J377" s="169">
        <f>IF(P371="","",P371)</f>
        <v>12</v>
      </c>
      <c r="K377" s="432" t="str">
        <f>IF(M374="","",M374)</f>
        <v/>
      </c>
      <c r="L377" s="171">
        <f>IF(R374="","",R374)</f>
        <v>15</v>
      </c>
      <c r="M377" s="170" t="str">
        <f>IF(L377="","","-")</f>
        <v>-</v>
      </c>
      <c r="N377" s="169">
        <f>IF(P374="","",P374)</f>
        <v>9</v>
      </c>
      <c r="O377" s="432" t="str">
        <f>IF(Q374="","",Q374)</f>
        <v>-</v>
      </c>
      <c r="P377" s="474"/>
      <c r="Q377" s="475"/>
      <c r="R377" s="475"/>
      <c r="S377" s="476"/>
      <c r="T377" s="424"/>
      <c r="U377" s="425"/>
      <c r="V377" s="425"/>
      <c r="W377" s="426"/>
      <c r="X377" s="149"/>
      <c r="Y377" s="216">
        <f>COUNTIF(D376:S378,"○")</f>
        <v>2</v>
      </c>
      <c r="Z377" s="212">
        <f>COUNTIF(D376:S378,"×")</f>
        <v>1</v>
      </c>
      <c r="AA377" s="215">
        <f>(IF((D376&gt;F376),1,0))+(IF((D377&gt;F377),1,0))+(IF((D378&gt;F378),1,0))+(IF((H376&gt;J376),1,0))+(IF((H377&gt;J377),1,0))+(IF((H378&gt;J378),1,0))+(IF((L376&gt;N376),1,0))+(IF((L377&gt;N377),1,0))+(IF((L378&gt;N378),1,0))+(IF((P376&gt;R376),1,0))+(IF((P377&gt;R377),1,0))+(IF((P378&gt;R378),1,0))</f>
        <v>5</v>
      </c>
      <c r="AB377" s="214">
        <f>(IF((D376&lt;F376),1,0))+(IF((D377&lt;F377),1,0))+(IF((D378&lt;F378),1,0))+(IF((H376&lt;J376),1,0))+(IF((H377&lt;J377),1,0))+(IF((H378&lt;J378),1,0))+(IF((L376&lt;N376),1,0))+(IF((L377&lt;N377),1,0))+(IF((L378&lt;N378),1,0))+(IF((P376&lt;R376),1,0))+(IF((P377&lt;R377),1,0))+(IF((P378&lt;R378),1,0))</f>
        <v>2</v>
      </c>
      <c r="AC377" s="213">
        <f>AA377-AB377</f>
        <v>3</v>
      </c>
      <c r="AD377" s="212">
        <f>SUM(D376:D378,H376:H378,L376:L378,P376:P378)</f>
        <v>94</v>
      </c>
      <c r="AE377" s="212">
        <f>SUM(F376:F378,J376:J378,N376:N378,R376:R378)</f>
        <v>82</v>
      </c>
      <c r="AF377" s="211">
        <f>AD377-AE377</f>
        <v>12</v>
      </c>
      <c r="AG377" s="427">
        <f>(Y377-Z377)*1000+(AC377)*100+AF377</f>
        <v>1312</v>
      </c>
      <c r="AH377" s="428"/>
    </row>
    <row r="378" spans="2:34" ht="13.05" customHeight="1" thickBot="1" x14ac:dyDescent="0.2">
      <c r="B378" s="253"/>
      <c r="C378" s="245" t="s">
        <v>341</v>
      </c>
      <c r="D378" s="162">
        <f>IF(R369="","",R369)</f>
        <v>8</v>
      </c>
      <c r="E378" s="160" t="str">
        <f t="shared" si="109"/>
        <v>-</v>
      </c>
      <c r="F378" s="159">
        <f>IF(P369="","",P369)</f>
        <v>15</v>
      </c>
      <c r="G378" s="433" t="str">
        <f>IF(I375="","",I375)</f>
        <v/>
      </c>
      <c r="H378" s="161" t="str">
        <f>IF(R372="","",R372)</f>
        <v/>
      </c>
      <c r="I378" s="160" t="str">
        <f t="shared" si="110"/>
        <v/>
      </c>
      <c r="J378" s="159" t="str">
        <f>IF(P372="","",P372)</f>
        <v/>
      </c>
      <c r="K378" s="433" t="str">
        <f>IF(M375="","",M375)</f>
        <v/>
      </c>
      <c r="L378" s="161" t="str">
        <f>IF(R375="","",R375)</f>
        <v/>
      </c>
      <c r="M378" s="160" t="str">
        <f>IF(L378="","","-")</f>
        <v/>
      </c>
      <c r="N378" s="159" t="str">
        <f>IF(P375="","",P375)</f>
        <v/>
      </c>
      <c r="O378" s="433" t="str">
        <f>IF(Q375="","",Q375)</f>
        <v/>
      </c>
      <c r="P378" s="477"/>
      <c r="Q378" s="478"/>
      <c r="R378" s="478"/>
      <c r="S378" s="479"/>
      <c r="T378" s="3">
        <f>Y377</f>
        <v>2</v>
      </c>
      <c r="U378" s="2" t="s">
        <v>2</v>
      </c>
      <c r="V378" s="2">
        <f>Z377</f>
        <v>1</v>
      </c>
      <c r="W378" s="1" t="s">
        <v>1</v>
      </c>
      <c r="X378" s="149"/>
      <c r="Y378" s="210"/>
      <c r="Z378" s="209"/>
      <c r="AA378" s="210"/>
      <c r="AB378" s="209"/>
      <c r="AC378" s="208"/>
      <c r="AD378" s="209"/>
      <c r="AE378" s="209"/>
      <c r="AF378" s="208"/>
      <c r="AG378" s="196"/>
      <c r="AH378" s="207"/>
    </row>
    <row r="379" spans="2:34" ht="13.05" customHeight="1" x14ac:dyDescent="0.2"/>
    <row r="380" spans="2:34" ht="13.05" customHeight="1" x14ac:dyDescent="0.2"/>
    <row r="381" spans="2:34" ht="19.95" customHeight="1" x14ac:dyDescent="0.2"/>
    <row r="382" spans="2:34" ht="19.95" customHeight="1" x14ac:dyDescent="0.2">
      <c r="B382" s="75"/>
      <c r="C382" s="68"/>
      <c r="D382" s="70"/>
      <c r="E382" s="69"/>
      <c r="F382" s="70"/>
      <c r="G382" s="70"/>
      <c r="H382" s="72"/>
      <c r="I382" s="71"/>
      <c r="J382" s="72"/>
      <c r="K382" s="72"/>
      <c r="L382" s="72"/>
      <c r="M382" s="71"/>
      <c r="N382" s="72"/>
      <c r="O382" s="72"/>
      <c r="P382" s="72"/>
      <c r="Q382" s="71"/>
      <c r="R382" s="72"/>
      <c r="S382" s="72"/>
      <c r="T382" s="72"/>
      <c r="U382" s="72"/>
      <c r="V382" s="72"/>
      <c r="W382" s="7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</row>
    <row r="383" spans="2:34" ht="19.95" customHeight="1" x14ac:dyDescent="0.2">
      <c r="B383" s="81" t="s">
        <v>441</v>
      </c>
    </row>
    <row r="384" spans="2:34" ht="19.95" customHeight="1" x14ac:dyDescent="0.2">
      <c r="B384" s="81" t="s">
        <v>445</v>
      </c>
    </row>
    <row r="385" spans="2:39" ht="19.95" customHeight="1" x14ac:dyDescent="0.2">
      <c r="B385" s="81" t="s">
        <v>444</v>
      </c>
    </row>
    <row r="386" spans="2:39" ht="19.95" customHeight="1" x14ac:dyDescent="0.2">
      <c r="B386" s="81" t="s">
        <v>450</v>
      </c>
    </row>
    <row r="387" spans="2:39" ht="19.95" customHeight="1" x14ac:dyDescent="0.2">
      <c r="B387" s="81" t="s">
        <v>442</v>
      </c>
    </row>
    <row r="388" spans="2:39" ht="19.95" customHeight="1" x14ac:dyDescent="0.2">
      <c r="B388" s="81" t="s">
        <v>446</v>
      </c>
    </row>
    <row r="389" spans="2:39" ht="19.95" customHeight="1" x14ac:dyDescent="0.2">
      <c r="B389" s="81" t="s">
        <v>447</v>
      </c>
    </row>
    <row r="390" spans="2:39" ht="19.95" customHeight="1" x14ac:dyDescent="0.2">
      <c r="B390" s="81" t="s">
        <v>449</v>
      </c>
    </row>
    <row r="391" spans="2:39" ht="19.95" customHeight="1" x14ac:dyDescent="0.2">
      <c r="B391" s="81" t="s">
        <v>448</v>
      </c>
    </row>
    <row r="392" spans="2:39" ht="19.95" customHeight="1" x14ac:dyDescent="0.2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 t="s">
        <v>443</v>
      </c>
    </row>
    <row r="393" spans="2:39" ht="19.95" customHeight="1" x14ac:dyDescent="0.2"/>
    <row r="394" spans="2:39" ht="19.95" customHeight="1" x14ac:dyDescent="0.2"/>
    <row r="395" spans="2:39" ht="19.95" customHeight="1" x14ac:dyDescent="0.2"/>
    <row r="396" spans="2:39" ht="19.95" customHeight="1" x14ac:dyDescent="0.2"/>
    <row r="397" spans="2:39" ht="19.95" customHeight="1" x14ac:dyDescent="0.2"/>
    <row r="398" spans="2:39" ht="19.95" customHeight="1" x14ac:dyDescent="0.2"/>
    <row r="399" spans="2:39" ht="19.95" customHeight="1" x14ac:dyDescent="0.2"/>
    <row r="400" spans="2:39" ht="19.95" customHeight="1" x14ac:dyDescent="0.2"/>
    <row r="401" ht="19.95" customHeight="1" x14ac:dyDescent="0.2"/>
    <row r="402" ht="19.95" customHeight="1" x14ac:dyDescent="0.2"/>
    <row r="403" ht="19.95" customHeight="1" x14ac:dyDescent="0.2"/>
    <row r="404" ht="19.95" customHeight="1" x14ac:dyDescent="0.2"/>
  </sheetData>
  <mergeCells count="1207">
    <mergeCell ref="D37:G38"/>
    <mergeCell ref="AL38:BE39"/>
    <mergeCell ref="D39:G40"/>
    <mergeCell ref="AL40:BE41"/>
    <mergeCell ref="D41:G42"/>
    <mergeCell ref="D30:G30"/>
    <mergeCell ref="D31:G32"/>
    <mergeCell ref="AL31:BE34"/>
    <mergeCell ref="D33:G34"/>
    <mergeCell ref="S34:W34"/>
    <mergeCell ref="X34:AI34"/>
    <mergeCell ref="D35:G36"/>
    <mergeCell ref="AL35:BE36"/>
    <mergeCell ref="S36:Z36"/>
    <mergeCell ref="AA36:AJ36"/>
    <mergeCell ref="AA37:AJ37"/>
    <mergeCell ref="S37:Z37"/>
    <mergeCell ref="S39:Z39"/>
    <mergeCell ref="AA39:AJ39"/>
    <mergeCell ref="S40:Z40"/>
    <mergeCell ref="AA40:AJ40"/>
    <mergeCell ref="D46:G48"/>
    <mergeCell ref="AL46:AO48"/>
    <mergeCell ref="AL44:AO44"/>
    <mergeCell ref="AP44:AS44"/>
    <mergeCell ref="AT44:AW44"/>
    <mergeCell ref="AX44:BA44"/>
    <mergeCell ref="D45:G45"/>
    <mergeCell ref="H45:K45"/>
    <mergeCell ref="L45:O45"/>
    <mergeCell ref="P45:S45"/>
    <mergeCell ref="AL45:AO45"/>
    <mergeCell ref="AP45:AS45"/>
    <mergeCell ref="B44:C45"/>
    <mergeCell ref="D44:G44"/>
    <mergeCell ref="H44:K44"/>
    <mergeCell ref="L44:O44"/>
    <mergeCell ref="P44:S44"/>
    <mergeCell ref="AJ44:AK45"/>
    <mergeCell ref="S46:S48"/>
    <mergeCell ref="T46:W47"/>
    <mergeCell ref="AG47:AH47"/>
    <mergeCell ref="T44:W44"/>
    <mergeCell ref="Y44:Z44"/>
    <mergeCell ref="AA44:AC44"/>
    <mergeCell ref="AD44:AF44"/>
    <mergeCell ref="T45:W45"/>
    <mergeCell ref="K46:K48"/>
    <mergeCell ref="O46:O48"/>
    <mergeCell ref="G55:G57"/>
    <mergeCell ref="K55:K57"/>
    <mergeCell ref="P55:S57"/>
    <mergeCell ref="AO55:AO57"/>
    <mergeCell ref="AS55:AS57"/>
    <mergeCell ref="AX55:BA57"/>
    <mergeCell ref="AW55:AW57"/>
    <mergeCell ref="G52:G54"/>
    <mergeCell ref="K52:K54"/>
    <mergeCell ref="L52:O54"/>
    <mergeCell ref="AO52:AO54"/>
    <mergeCell ref="AS52:AS54"/>
    <mergeCell ref="AT52:AW54"/>
    <mergeCell ref="G49:G51"/>
    <mergeCell ref="H49:K51"/>
    <mergeCell ref="AO49:AO51"/>
    <mergeCell ref="AP49:AS51"/>
    <mergeCell ref="S52:S54"/>
    <mergeCell ref="T52:W53"/>
    <mergeCell ref="AG53:AH53"/>
    <mergeCell ref="O55:O57"/>
    <mergeCell ref="T55:W56"/>
    <mergeCell ref="AG56:AH56"/>
    <mergeCell ref="O49:O51"/>
    <mergeCell ref="S49:S51"/>
    <mergeCell ref="T49:W50"/>
    <mergeCell ref="AG50:AH50"/>
    <mergeCell ref="G67:G69"/>
    <mergeCell ref="K67:K69"/>
    <mergeCell ref="L67:O69"/>
    <mergeCell ref="G70:G72"/>
    <mergeCell ref="K70:K72"/>
    <mergeCell ref="P70:S72"/>
    <mergeCell ref="O64:O66"/>
    <mergeCell ref="S64:S66"/>
    <mergeCell ref="D61:G63"/>
    <mergeCell ref="G64:G66"/>
    <mergeCell ref="H64:K66"/>
    <mergeCell ref="B59:C60"/>
    <mergeCell ref="D59:G59"/>
    <mergeCell ref="H59:K59"/>
    <mergeCell ref="L59:O59"/>
    <mergeCell ref="P59:S59"/>
    <mergeCell ref="D60:G60"/>
    <mergeCell ref="H60:K60"/>
    <mergeCell ref="L60:O60"/>
    <mergeCell ref="P60:S60"/>
    <mergeCell ref="B89:S90"/>
    <mergeCell ref="AL89:BE90"/>
    <mergeCell ref="B95:C96"/>
    <mergeCell ref="D95:G95"/>
    <mergeCell ref="H95:K95"/>
    <mergeCell ref="L95:O95"/>
    <mergeCell ref="P95:S95"/>
    <mergeCell ref="T95:W95"/>
    <mergeCell ref="AL83:BE84"/>
    <mergeCell ref="D84:J85"/>
    <mergeCell ref="AL85:BE86"/>
    <mergeCell ref="D86:J87"/>
    <mergeCell ref="AL87:BE88"/>
    <mergeCell ref="S76:AJ76"/>
    <mergeCell ref="D79:G79"/>
    <mergeCell ref="S79:AJ80"/>
    <mergeCell ref="AL79:BE82"/>
    <mergeCell ref="D80:J81"/>
    <mergeCell ref="S81:W81"/>
    <mergeCell ref="X81:AI81"/>
    <mergeCell ref="D82:J83"/>
    <mergeCell ref="Z83:AI83"/>
    <mergeCell ref="S83:Y83"/>
    <mergeCell ref="S84:Y84"/>
    <mergeCell ref="Z84:AI84"/>
    <mergeCell ref="S86:Y86"/>
    <mergeCell ref="Z86:AI86"/>
    <mergeCell ref="S87:Y87"/>
    <mergeCell ref="Z87:AI87"/>
    <mergeCell ref="B131:C132"/>
    <mergeCell ref="D131:G131"/>
    <mergeCell ref="H131:K131"/>
    <mergeCell ref="L131:O131"/>
    <mergeCell ref="P131:S131"/>
    <mergeCell ref="T131:W131"/>
    <mergeCell ref="G109:G111"/>
    <mergeCell ref="K109:K111"/>
    <mergeCell ref="O109:O111"/>
    <mergeCell ref="S109:S111"/>
    <mergeCell ref="T109:W111"/>
    <mergeCell ref="G106:G108"/>
    <mergeCell ref="K106:K108"/>
    <mergeCell ref="O106:O108"/>
    <mergeCell ref="P106:S108"/>
    <mergeCell ref="G103:G105"/>
    <mergeCell ref="K103:K105"/>
    <mergeCell ref="L103:O105"/>
    <mergeCell ref="B113:C114"/>
    <mergeCell ref="O118:O120"/>
    <mergeCell ref="G127:G129"/>
    <mergeCell ref="K127:K129"/>
    <mergeCell ref="O127:O129"/>
    <mergeCell ref="S127:S129"/>
    <mergeCell ref="T127:W129"/>
    <mergeCell ref="G118:G120"/>
    <mergeCell ref="H118:K120"/>
    <mergeCell ref="G121:G123"/>
    <mergeCell ref="K121:K123"/>
    <mergeCell ref="L121:O123"/>
    <mergeCell ref="T114:W114"/>
    <mergeCell ref="D115:G117"/>
    <mergeCell ref="G142:G144"/>
    <mergeCell ref="K142:K144"/>
    <mergeCell ref="O142:O144"/>
    <mergeCell ref="P142:S144"/>
    <mergeCell ref="S139:S141"/>
    <mergeCell ref="W139:W141"/>
    <mergeCell ref="G136:G138"/>
    <mergeCell ref="H136:K138"/>
    <mergeCell ref="G139:G141"/>
    <mergeCell ref="K139:K141"/>
    <mergeCell ref="L139:O141"/>
    <mergeCell ref="D132:G132"/>
    <mergeCell ref="H132:K132"/>
    <mergeCell ref="L132:O132"/>
    <mergeCell ref="P132:S132"/>
    <mergeCell ref="T132:W132"/>
    <mergeCell ref="D133:G135"/>
    <mergeCell ref="AL154:BE157"/>
    <mergeCell ref="D156:G157"/>
    <mergeCell ref="D158:G159"/>
    <mergeCell ref="AL158:BE159"/>
    <mergeCell ref="D160:G161"/>
    <mergeCell ref="G145:G147"/>
    <mergeCell ref="K145:K147"/>
    <mergeCell ref="O145:O147"/>
    <mergeCell ref="S145:S147"/>
    <mergeCell ref="T145:W147"/>
    <mergeCell ref="D150:G151"/>
    <mergeCell ref="D152:G153"/>
    <mergeCell ref="D154:G155"/>
    <mergeCell ref="AB159:AI159"/>
    <mergeCell ref="U159:AA159"/>
    <mergeCell ref="U160:AA160"/>
    <mergeCell ref="AB160:AI160"/>
    <mergeCell ref="AJ159:AJ160"/>
    <mergeCell ref="B171:C172"/>
    <mergeCell ref="D171:G171"/>
    <mergeCell ref="H171:K171"/>
    <mergeCell ref="L171:O171"/>
    <mergeCell ref="D172:G172"/>
    <mergeCell ref="H172:K172"/>
    <mergeCell ref="L172:O172"/>
    <mergeCell ref="AL161:BE162"/>
    <mergeCell ref="D162:G163"/>
    <mergeCell ref="AL163:BE164"/>
    <mergeCell ref="D164:G165"/>
    <mergeCell ref="D166:G167"/>
    <mergeCell ref="U162:AA162"/>
    <mergeCell ref="AB162:AI162"/>
    <mergeCell ref="AJ162:AJ163"/>
    <mergeCell ref="U163:AA163"/>
    <mergeCell ref="AB163:AI163"/>
    <mergeCell ref="G176:G178"/>
    <mergeCell ref="H176:K178"/>
    <mergeCell ref="AO176:AO178"/>
    <mergeCell ref="AX172:BA172"/>
    <mergeCell ref="D173:G175"/>
    <mergeCell ref="AL173:AO175"/>
    <mergeCell ref="P171:S171"/>
    <mergeCell ref="AJ171:AK172"/>
    <mergeCell ref="AL171:AO171"/>
    <mergeCell ref="AP171:AS171"/>
    <mergeCell ref="AT171:AW171"/>
    <mergeCell ref="AX171:BA171"/>
    <mergeCell ref="P172:S172"/>
    <mergeCell ref="AL172:AO172"/>
    <mergeCell ref="AP172:AS172"/>
    <mergeCell ref="AT172:AW172"/>
    <mergeCell ref="D168:G169"/>
    <mergeCell ref="O176:O178"/>
    <mergeCell ref="S176:S178"/>
    <mergeCell ref="T176:W177"/>
    <mergeCell ref="AG177:AH177"/>
    <mergeCell ref="T171:W171"/>
    <mergeCell ref="Y171:Z171"/>
    <mergeCell ref="AA171:AC171"/>
    <mergeCell ref="AD171:AF171"/>
    <mergeCell ref="T172:W172"/>
    <mergeCell ref="K173:K175"/>
    <mergeCell ref="O173:O175"/>
    <mergeCell ref="S173:S175"/>
    <mergeCell ref="T173:W174"/>
    <mergeCell ref="B186:C187"/>
    <mergeCell ref="D186:G186"/>
    <mergeCell ref="H186:K186"/>
    <mergeCell ref="L186:O186"/>
    <mergeCell ref="P186:S186"/>
    <mergeCell ref="AJ186:AK187"/>
    <mergeCell ref="T186:W186"/>
    <mergeCell ref="Y186:Z186"/>
    <mergeCell ref="AA186:AC186"/>
    <mergeCell ref="AD186:AF186"/>
    <mergeCell ref="AT179:AW181"/>
    <mergeCell ref="G182:G184"/>
    <mergeCell ref="K182:K184"/>
    <mergeCell ref="P182:S184"/>
    <mergeCell ref="AO182:AO184"/>
    <mergeCell ref="AS182:AS184"/>
    <mergeCell ref="AX182:BA184"/>
    <mergeCell ref="O182:O184"/>
    <mergeCell ref="G179:G181"/>
    <mergeCell ref="K179:K181"/>
    <mergeCell ref="L179:O181"/>
    <mergeCell ref="AO179:AO181"/>
    <mergeCell ref="AS179:AS181"/>
    <mergeCell ref="S179:S181"/>
    <mergeCell ref="T179:W180"/>
    <mergeCell ref="AG180:AH180"/>
    <mergeCell ref="BA179:BA181"/>
    <mergeCell ref="G191:G193"/>
    <mergeCell ref="H191:K193"/>
    <mergeCell ref="AO191:AO193"/>
    <mergeCell ref="AP191:AS193"/>
    <mergeCell ref="AT187:AW187"/>
    <mergeCell ref="AX187:BA187"/>
    <mergeCell ref="D188:G190"/>
    <mergeCell ref="AL188:AO190"/>
    <mergeCell ref="AL186:AO186"/>
    <mergeCell ref="AP186:AS186"/>
    <mergeCell ref="AT186:AW186"/>
    <mergeCell ref="AX186:BA186"/>
    <mergeCell ref="D187:G187"/>
    <mergeCell ref="H187:K187"/>
    <mergeCell ref="L187:O187"/>
    <mergeCell ref="P187:S187"/>
    <mergeCell ref="AL187:AO187"/>
    <mergeCell ref="AP187:AS187"/>
    <mergeCell ref="B201:C202"/>
    <mergeCell ref="D201:G201"/>
    <mergeCell ref="H201:K201"/>
    <mergeCell ref="L201:O201"/>
    <mergeCell ref="P201:S201"/>
    <mergeCell ref="AJ201:AK202"/>
    <mergeCell ref="AS194:AS196"/>
    <mergeCell ref="AT194:AW196"/>
    <mergeCell ref="G197:G199"/>
    <mergeCell ref="K197:K199"/>
    <mergeCell ref="P197:S199"/>
    <mergeCell ref="AO197:AO199"/>
    <mergeCell ref="AS197:AS199"/>
    <mergeCell ref="AX197:BA199"/>
    <mergeCell ref="G194:G196"/>
    <mergeCell ref="K194:K196"/>
    <mergeCell ref="L194:O196"/>
    <mergeCell ref="AO194:AO196"/>
    <mergeCell ref="G206:G208"/>
    <mergeCell ref="H206:K208"/>
    <mergeCell ref="AO206:AO208"/>
    <mergeCell ref="AP206:AS208"/>
    <mergeCell ref="AT202:AW202"/>
    <mergeCell ref="AX202:BA202"/>
    <mergeCell ref="D203:G205"/>
    <mergeCell ref="AL203:AO205"/>
    <mergeCell ref="AL201:AO201"/>
    <mergeCell ref="AP201:AS201"/>
    <mergeCell ref="AT201:AW201"/>
    <mergeCell ref="AX201:BA201"/>
    <mergeCell ref="D202:G202"/>
    <mergeCell ref="H202:K202"/>
    <mergeCell ref="L202:O202"/>
    <mergeCell ref="P202:S202"/>
    <mergeCell ref="AL202:AO202"/>
    <mergeCell ref="AP202:AS202"/>
    <mergeCell ref="K203:K205"/>
    <mergeCell ref="O203:O205"/>
    <mergeCell ref="S203:S205"/>
    <mergeCell ref="T203:W204"/>
    <mergeCell ref="AG204:AH204"/>
    <mergeCell ref="O206:O208"/>
    <mergeCell ref="S206:S208"/>
    <mergeCell ref="T206:W207"/>
    <mergeCell ref="AG207:AH207"/>
    <mergeCell ref="B216:C217"/>
    <mergeCell ref="D216:G216"/>
    <mergeCell ref="H216:K216"/>
    <mergeCell ref="L216:O216"/>
    <mergeCell ref="P216:S216"/>
    <mergeCell ref="AJ216:AK217"/>
    <mergeCell ref="T216:W216"/>
    <mergeCell ref="Y216:Z216"/>
    <mergeCell ref="AA216:AC216"/>
    <mergeCell ref="AD216:AF216"/>
    <mergeCell ref="AS209:AS211"/>
    <mergeCell ref="AT209:AW211"/>
    <mergeCell ref="G212:G214"/>
    <mergeCell ref="K212:K214"/>
    <mergeCell ref="P212:S214"/>
    <mergeCell ref="AO212:AO214"/>
    <mergeCell ref="AS212:AS214"/>
    <mergeCell ref="G209:G211"/>
    <mergeCell ref="K209:K211"/>
    <mergeCell ref="L209:O211"/>
    <mergeCell ref="AO209:AO211"/>
    <mergeCell ref="S209:S211"/>
    <mergeCell ref="T209:W210"/>
    <mergeCell ref="AG210:AH210"/>
    <mergeCell ref="AW212:AW214"/>
    <mergeCell ref="G221:G223"/>
    <mergeCell ref="H221:K223"/>
    <mergeCell ref="AO221:AO223"/>
    <mergeCell ref="AP221:AS223"/>
    <mergeCell ref="O221:O223"/>
    <mergeCell ref="S221:S223"/>
    <mergeCell ref="T221:W222"/>
    <mergeCell ref="AG222:AH222"/>
    <mergeCell ref="AT217:AW217"/>
    <mergeCell ref="AX217:BA217"/>
    <mergeCell ref="D218:G220"/>
    <mergeCell ref="AL218:AO220"/>
    <mergeCell ref="AL216:AO216"/>
    <mergeCell ref="AP216:AS216"/>
    <mergeCell ref="AT216:AW216"/>
    <mergeCell ref="AX216:BA216"/>
    <mergeCell ref="D217:G217"/>
    <mergeCell ref="H217:K217"/>
    <mergeCell ref="L217:O217"/>
    <mergeCell ref="P217:S217"/>
    <mergeCell ref="AL217:AO217"/>
    <mergeCell ref="AP217:AS217"/>
    <mergeCell ref="B231:C232"/>
    <mergeCell ref="D231:G231"/>
    <mergeCell ref="H231:K231"/>
    <mergeCell ref="L231:O231"/>
    <mergeCell ref="P231:S231"/>
    <mergeCell ref="AJ231:AK232"/>
    <mergeCell ref="T232:W232"/>
    <mergeCell ref="G227:G229"/>
    <mergeCell ref="K227:K229"/>
    <mergeCell ref="P227:S229"/>
    <mergeCell ref="AO227:AO229"/>
    <mergeCell ref="AS227:AS229"/>
    <mergeCell ref="AX227:BA229"/>
    <mergeCell ref="AW227:AW229"/>
    <mergeCell ref="G224:G226"/>
    <mergeCell ref="K224:K226"/>
    <mergeCell ref="L224:O226"/>
    <mergeCell ref="AO224:AO226"/>
    <mergeCell ref="AS224:AS226"/>
    <mergeCell ref="AT224:AW226"/>
    <mergeCell ref="G239:G241"/>
    <mergeCell ref="K239:K241"/>
    <mergeCell ref="L239:O241"/>
    <mergeCell ref="AO239:AO241"/>
    <mergeCell ref="AS239:AS241"/>
    <mergeCell ref="AT239:AW241"/>
    <mergeCell ref="G236:G238"/>
    <mergeCell ref="H236:K238"/>
    <mergeCell ref="AO236:AO238"/>
    <mergeCell ref="AP236:AS238"/>
    <mergeCell ref="AT232:AW232"/>
    <mergeCell ref="AX232:BA232"/>
    <mergeCell ref="D233:G235"/>
    <mergeCell ref="AL233:AO235"/>
    <mergeCell ref="AL231:AO231"/>
    <mergeCell ref="AP231:AS231"/>
    <mergeCell ref="AT231:AW231"/>
    <mergeCell ref="AX231:BA231"/>
    <mergeCell ref="D232:G232"/>
    <mergeCell ref="H232:K232"/>
    <mergeCell ref="L232:O232"/>
    <mergeCell ref="P232:S232"/>
    <mergeCell ref="AL232:AO232"/>
    <mergeCell ref="AP232:AS232"/>
    <mergeCell ref="D248:G249"/>
    <mergeCell ref="D250:G251"/>
    <mergeCell ref="AL250:BE253"/>
    <mergeCell ref="D252:G253"/>
    <mergeCell ref="Q253:U253"/>
    <mergeCell ref="V253:Z253"/>
    <mergeCell ref="D254:G255"/>
    <mergeCell ref="G242:G244"/>
    <mergeCell ref="K242:K244"/>
    <mergeCell ref="P242:S244"/>
    <mergeCell ref="AO242:AO244"/>
    <mergeCell ref="AS242:AS244"/>
    <mergeCell ref="AX242:BA244"/>
    <mergeCell ref="AW242:AW244"/>
    <mergeCell ref="S255:Z255"/>
    <mergeCell ref="AA255:AH255"/>
    <mergeCell ref="D260:G261"/>
    <mergeCell ref="D262:G263"/>
    <mergeCell ref="B267:C268"/>
    <mergeCell ref="D267:G267"/>
    <mergeCell ref="H267:K267"/>
    <mergeCell ref="AI258:AJ258"/>
    <mergeCell ref="AI259:AJ259"/>
    <mergeCell ref="AL259:BE260"/>
    <mergeCell ref="AL254:BE255"/>
    <mergeCell ref="AI255:AJ255"/>
    <mergeCell ref="D256:G257"/>
    <mergeCell ref="AI256:AJ256"/>
    <mergeCell ref="AL257:BE258"/>
    <mergeCell ref="D258:G259"/>
    <mergeCell ref="S256:Z256"/>
    <mergeCell ref="AA256:AH256"/>
    <mergeCell ref="S258:Z258"/>
    <mergeCell ref="AA258:AH258"/>
    <mergeCell ref="S259:Z259"/>
    <mergeCell ref="AA259:AH259"/>
    <mergeCell ref="AA267:AC267"/>
    <mergeCell ref="AD267:AF267"/>
    <mergeCell ref="G272:G274"/>
    <mergeCell ref="H272:K274"/>
    <mergeCell ref="AO272:AO274"/>
    <mergeCell ref="AP272:AS274"/>
    <mergeCell ref="D269:G271"/>
    <mergeCell ref="AL269:AO271"/>
    <mergeCell ref="K269:K271"/>
    <mergeCell ref="O269:O271"/>
    <mergeCell ref="S269:S271"/>
    <mergeCell ref="T269:W270"/>
    <mergeCell ref="AX267:BA267"/>
    <mergeCell ref="D268:G268"/>
    <mergeCell ref="H268:K268"/>
    <mergeCell ref="L268:O268"/>
    <mergeCell ref="P268:S268"/>
    <mergeCell ref="AL268:AO268"/>
    <mergeCell ref="AP268:AS268"/>
    <mergeCell ref="AT268:AW268"/>
    <mergeCell ref="AX268:BA268"/>
    <mergeCell ref="T268:W268"/>
    <mergeCell ref="L267:O267"/>
    <mergeCell ref="P267:S267"/>
    <mergeCell ref="AJ267:AK268"/>
    <mergeCell ref="AL267:AO267"/>
    <mergeCell ref="AP267:AS267"/>
    <mergeCell ref="AT267:AW267"/>
    <mergeCell ref="O272:O274"/>
    <mergeCell ref="S272:S274"/>
    <mergeCell ref="T272:W273"/>
    <mergeCell ref="AG273:AH273"/>
    <mergeCell ref="T267:W267"/>
    <mergeCell ref="Y267:Z267"/>
    <mergeCell ref="B282:C283"/>
    <mergeCell ref="D282:G282"/>
    <mergeCell ref="H282:K282"/>
    <mergeCell ref="L282:O282"/>
    <mergeCell ref="P282:S282"/>
    <mergeCell ref="AJ282:AK283"/>
    <mergeCell ref="T283:W283"/>
    <mergeCell ref="AT275:AW277"/>
    <mergeCell ref="G278:G280"/>
    <mergeCell ref="K278:K280"/>
    <mergeCell ref="P278:S280"/>
    <mergeCell ref="AO278:AO280"/>
    <mergeCell ref="AS278:AS280"/>
    <mergeCell ref="AX278:BA280"/>
    <mergeCell ref="O278:O280"/>
    <mergeCell ref="T278:W279"/>
    <mergeCell ref="G275:G277"/>
    <mergeCell ref="K275:K277"/>
    <mergeCell ref="L275:O277"/>
    <mergeCell ref="AO275:AO277"/>
    <mergeCell ref="AS275:AS277"/>
    <mergeCell ref="S275:S277"/>
    <mergeCell ref="T275:W276"/>
    <mergeCell ref="AG276:AH276"/>
    <mergeCell ref="G287:G289"/>
    <mergeCell ref="H287:K289"/>
    <mergeCell ref="AO287:AO289"/>
    <mergeCell ref="AP287:AS289"/>
    <mergeCell ref="AT283:AW283"/>
    <mergeCell ref="AX283:BA283"/>
    <mergeCell ref="D284:G286"/>
    <mergeCell ref="AL284:AO286"/>
    <mergeCell ref="AL282:AO282"/>
    <mergeCell ref="AP282:AS282"/>
    <mergeCell ref="AT282:AW282"/>
    <mergeCell ref="AX282:BA282"/>
    <mergeCell ref="D283:G283"/>
    <mergeCell ref="H283:K283"/>
    <mergeCell ref="L283:O283"/>
    <mergeCell ref="P283:S283"/>
    <mergeCell ref="AL283:AO283"/>
    <mergeCell ref="AP283:AS283"/>
    <mergeCell ref="K284:K286"/>
    <mergeCell ref="O284:O286"/>
    <mergeCell ref="S284:S286"/>
    <mergeCell ref="T284:W285"/>
    <mergeCell ref="AG285:AH285"/>
    <mergeCell ref="O287:O289"/>
    <mergeCell ref="S287:S289"/>
    <mergeCell ref="T287:W288"/>
    <mergeCell ref="AG288:AH288"/>
    <mergeCell ref="T282:W282"/>
    <mergeCell ref="Y282:Z282"/>
    <mergeCell ref="AA282:AC282"/>
    <mergeCell ref="AD282:AF282"/>
    <mergeCell ref="B297:C298"/>
    <mergeCell ref="D297:G297"/>
    <mergeCell ref="H297:K297"/>
    <mergeCell ref="L297:O297"/>
    <mergeCell ref="P297:S297"/>
    <mergeCell ref="AJ297:AK298"/>
    <mergeCell ref="T297:W297"/>
    <mergeCell ref="Y297:Z297"/>
    <mergeCell ref="AA297:AC297"/>
    <mergeCell ref="AD297:AF297"/>
    <mergeCell ref="AS290:AS292"/>
    <mergeCell ref="AT290:AW292"/>
    <mergeCell ref="G293:G295"/>
    <mergeCell ref="K293:K295"/>
    <mergeCell ref="P293:S295"/>
    <mergeCell ref="AO293:AO295"/>
    <mergeCell ref="AS293:AS295"/>
    <mergeCell ref="G290:G292"/>
    <mergeCell ref="K290:K292"/>
    <mergeCell ref="L290:O292"/>
    <mergeCell ref="AO290:AO292"/>
    <mergeCell ref="S290:S292"/>
    <mergeCell ref="T290:W291"/>
    <mergeCell ref="AG291:AH291"/>
    <mergeCell ref="G302:G304"/>
    <mergeCell ref="H302:K304"/>
    <mergeCell ref="AO302:AO304"/>
    <mergeCell ref="AP302:AS304"/>
    <mergeCell ref="O302:O304"/>
    <mergeCell ref="S302:S304"/>
    <mergeCell ref="T302:W303"/>
    <mergeCell ref="AG303:AH303"/>
    <mergeCell ref="AT298:AW298"/>
    <mergeCell ref="AX298:BA298"/>
    <mergeCell ref="D299:G301"/>
    <mergeCell ref="AL299:AO301"/>
    <mergeCell ref="AL297:AO297"/>
    <mergeCell ref="AP297:AS297"/>
    <mergeCell ref="AT297:AW297"/>
    <mergeCell ref="AX297:BA297"/>
    <mergeCell ref="D298:G298"/>
    <mergeCell ref="H298:K298"/>
    <mergeCell ref="L298:O298"/>
    <mergeCell ref="P298:S298"/>
    <mergeCell ref="AL298:AO298"/>
    <mergeCell ref="AP298:AS298"/>
    <mergeCell ref="B312:C313"/>
    <mergeCell ref="D312:G312"/>
    <mergeCell ref="H312:K312"/>
    <mergeCell ref="L312:O312"/>
    <mergeCell ref="P312:S312"/>
    <mergeCell ref="AJ312:AK313"/>
    <mergeCell ref="T313:W313"/>
    <mergeCell ref="G308:G310"/>
    <mergeCell ref="K308:K310"/>
    <mergeCell ref="P308:S310"/>
    <mergeCell ref="AO308:AO310"/>
    <mergeCell ref="AS308:AS310"/>
    <mergeCell ref="AX308:BA310"/>
    <mergeCell ref="AW308:AW310"/>
    <mergeCell ref="G305:G307"/>
    <mergeCell ref="K305:K307"/>
    <mergeCell ref="L305:O307"/>
    <mergeCell ref="AO305:AO307"/>
    <mergeCell ref="AS305:AS307"/>
    <mergeCell ref="AT305:AW307"/>
    <mergeCell ref="G320:G322"/>
    <mergeCell ref="K320:K322"/>
    <mergeCell ref="L320:O322"/>
    <mergeCell ref="AO320:AO322"/>
    <mergeCell ref="AS320:AS322"/>
    <mergeCell ref="AT320:AW322"/>
    <mergeCell ref="G317:G319"/>
    <mergeCell ref="H317:K319"/>
    <mergeCell ref="AO317:AO319"/>
    <mergeCell ref="AP317:AS319"/>
    <mergeCell ref="AT313:AW313"/>
    <mergeCell ref="AX313:BA313"/>
    <mergeCell ref="D314:G316"/>
    <mergeCell ref="AL314:AO316"/>
    <mergeCell ref="AL312:AO312"/>
    <mergeCell ref="AP312:AS312"/>
    <mergeCell ref="AT312:AW312"/>
    <mergeCell ref="AX312:BA312"/>
    <mergeCell ref="D313:G313"/>
    <mergeCell ref="H313:K313"/>
    <mergeCell ref="L313:O313"/>
    <mergeCell ref="P313:S313"/>
    <mergeCell ref="AL313:AO313"/>
    <mergeCell ref="AP313:AS313"/>
    <mergeCell ref="D340:G341"/>
    <mergeCell ref="AL341:BE342"/>
    <mergeCell ref="D342:G343"/>
    <mergeCell ref="D344:G345"/>
    <mergeCell ref="AL332:BE335"/>
    <mergeCell ref="D334:G335"/>
    <mergeCell ref="D336:G337"/>
    <mergeCell ref="AL336:BE337"/>
    <mergeCell ref="S337:W337"/>
    <mergeCell ref="X337:AI337"/>
    <mergeCell ref="D338:G339"/>
    <mergeCell ref="G323:G325"/>
    <mergeCell ref="K323:K325"/>
    <mergeCell ref="P323:S325"/>
    <mergeCell ref="AO323:AO325"/>
    <mergeCell ref="AS323:AS325"/>
    <mergeCell ref="AX323:BA325"/>
    <mergeCell ref="AW323:AW325"/>
    <mergeCell ref="S339:Z339"/>
    <mergeCell ref="AA339:AH339"/>
    <mergeCell ref="S340:Z340"/>
    <mergeCell ref="AA340:AH340"/>
    <mergeCell ref="S342:Z342"/>
    <mergeCell ref="AA342:AH342"/>
    <mergeCell ref="S343:Z343"/>
    <mergeCell ref="AA343:AH343"/>
    <mergeCell ref="D352:G354"/>
    <mergeCell ref="AL352:AO354"/>
    <mergeCell ref="AL350:AO350"/>
    <mergeCell ref="AP350:AS350"/>
    <mergeCell ref="AT350:AW350"/>
    <mergeCell ref="AX350:BA350"/>
    <mergeCell ref="D351:G351"/>
    <mergeCell ref="H351:K351"/>
    <mergeCell ref="L351:O351"/>
    <mergeCell ref="P351:S351"/>
    <mergeCell ref="AL351:AO351"/>
    <mergeCell ref="AP351:AS351"/>
    <mergeCell ref="B350:C351"/>
    <mergeCell ref="D350:G350"/>
    <mergeCell ref="H350:K350"/>
    <mergeCell ref="L350:O350"/>
    <mergeCell ref="P350:S350"/>
    <mergeCell ref="AJ350:AK351"/>
    <mergeCell ref="T351:W351"/>
    <mergeCell ref="T350:W350"/>
    <mergeCell ref="Y350:Z350"/>
    <mergeCell ref="AA350:AC350"/>
    <mergeCell ref="AD350:AF350"/>
    <mergeCell ref="T352:W353"/>
    <mergeCell ref="AG353:AH353"/>
    <mergeCell ref="AT351:AW351"/>
    <mergeCell ref="AX351:BA351"/>
    <mergeCell ref="G361:G363"/>
    <mergeCell ref="K361:K363"/>
    <mergeCell ref="P361:S363"/>
    <mergeCell ref="AO361:AO363"/>
    <mergeCell ref="AS361:AS363"/>
    <mergeCell ref="AX361:BA363"/>
    <mergeCell ref="AW361:AW363"/>
    <mergeCell ref="G358:G360"/>
    <mergeCell ref="K358:K360"/>
    <mergeCell ref="L358:O360"/>
    <mergeCell ref="AO358:AO360"/>
    <mergeCell ref="AS358:AS360"/>
    <mergeCell ref="AT358:AW360"/>
    <mergeCell ref="G355:G357"/>
    <mergeCell ref="H355:K357"/>
    <mergeCell ref="AO355:AO357"/>
    <mergeCell ref="AP355:AS357"/>
    <mergeCell ref="AG359:AH359"/>
    <mergeCell ref="T361:W362"/>
    <mergeCell ref="AG362:AH362"/>
    <mergeCell ref="T355:W356"/>
    <mergeCell ref="AG356:AH356"/>
    <mergeCell ref="G373:G375"/>
    <mergeCell ref="K373:K375"/>
    <mergeCell ref="L373:O375"/>
    <mergeCell ref="G376:G378"/>
    <mergeCell ref="K376:K378"/>
    <mergeCell ref="P376:S378"/>
    <mergeCell ref="D367:G369"/>
    <mergeCell ref="G370:G372"/>
    <mergeCell ref="H370:K372"/>
    <mergeCell ref="O370:O372"/>
    <mergeCell ref="S370:S372"/>
    <mergeCell ref="B365:C366"/>
    <mergeCell ref="D365:G365"/>
    <mergeCell ref="H365:K365"/>
    <mergeCell ref="L365:O365"/>
    <mergeCell ref="P365:S365"/>
    <mergeCell ref="D366:G366"/>
    <mergeCell ref="H366:K366"/>
    <mergeCell ref="L366:O366"/>
    <mergeCell ref="P366:S366"/>
    <mergeCell ref="T64:W65"/>
    <mergeCell ref="AG65:AH65"/>
    <mergeCell ref="S67:S69"/>
    <mergeCell ref="T67:W68"/>
    <mergeCell ref="AG68:AH68"/>
    <mergeCell ref="O70:O72"/>
    <mergeCell ref="T70:W71"/>
    <mergeCell ref="AG71:AH71"/>
    <mergeCell ref="T60:W60"/>
    <mergeCell ref="K61:K63"/>
    <mergeCell ref="O61:O63"/>
    <mergeCell ref="S61:S63"/>
    <mergeCell ref="T61:W62"/>
    <mergeCell ref="BO47:BP47"/>
    <mergeCell ref="AW49:AW51"/>
    <mergeCell ref="BA49:BA51"/>
    <mergeCell ref="BB49:BE50"/>
    <mergeCell ref="BO50:BP50"/>
    <mergeCell ref="BA52:BA54"/>
    <mergeCell ref="BB52:BE53"/>
    <mergeCell ref="BO53:BP53"/>
    <mergeCell ref="BB44:BE44"/>
    <mergeCell ref="BG44:BH44"/>
    <mergeCell ref="BI44:BK44"/>
    <mergeCell ref="BL44:BN44"/>
    <mergeCell ref="BB45:BE45"/>
    <mergeCell ref="AS46:AS48"/>
    <mergeCell ref="AW46:AW48"/>
    <mergeCell ref="BA46:BA48"/>
    <mergeCell ref="BB46:BE47"/>
    <mergeCell ref="AT45:AW45"/>
    <mergeCell ref="AX45:BA45"/>
    <mergeCell ref="AG62:AH62"/>
    <mergeCell ref="BB55:BE56"/>
    <mergeCell ref="BO56:BP56"/>
    <mergeCell ref="T59:W59"/>
    <mergeCell ref="Y59:Z59"/>
    <mergeCell ref="AA59:AC59"/>
    <mergeCell ref="AD59:AF59"/>
    <mergeCell ref="L114:O114"/>
    <mergeCell ref="P114:S114"/>
    <mergeCell ref="AK98:AL98"/>
    <mergeCell ref="O100:O102"/>
    <mergeCell ref="S100:S102"/>
    <mergeCell ref="W100:W102"/>
    <mergeCell ref="X100:AA101"/>
    <mergeCell ref="AK101:AL101"/>
    <mergeCell ref="X95:AA95"/>
    <mergeCell ref="AC95:AD95"/>
    <mergeCell ref="AE95:AG95"/>
    <mergeCell ref="AH95:AJ95"/>
    <mergeCell ref="X96:AA96"/>
    <mergeCell ref="K97:K99"/>
    <mergeCell ref="O97:O99"/>
    <mergeCell ref="S97:S99"/>
    <mergeCell ref="W97:W99"/>
    <mergeCell ref="X97:AA98"/>
    <mergeCell ref="AK110:AL110"/>
    <mergeCell ref="AC113:AD113"/>
    <mergeCell ref="AE113:AG113"/>
    <mergeCell ref="AH113:AJ113"/>
    <mergeCell ref="AK104:AL104"/>
    <mergeCell ref="AK107:AL107"/>
    <mergeCell ref="G124:G126"/>
    <mergeCell ref="K124:K126"/>
    <mergeCell ref="O124:O126"/>
    <mergeCell ref="P124:S126"/>
    <mergeCell ref="G100:G102"/>
    <mergeCell ref="H100:K102"/>
    <mergeCell ref="D97:G99"/>
    <mergeCell ref="D96:G96"/>
    <mergeCell ref="H96:K96"/>
    <mergeCell ref="L96:O96"/>
    <mergeCell ref="P96:S96"/>
    <mergeCell ref="T96:W96"/>
    <mergeCell ref="X114:AA114"/>
    <mergeCell ref="K115:K117"/>
    <mergeCell ref="O115:O117"/>
    <mergeCell ref="S115:S117"/>
    <mergeCell ref="W115:W117"/>
    <mergeCell ref="X115:AA116"/>
    <mergeCell ref="X109:AA110"/>
    <mergeCell ref="X113:AA113"/>
    <mergeCell ref="S103:S105"/>
    <mergeCell ref="W103:W105"/>
    <mergeCell ref="X103:AA104"/>
    <mergeCell ref="W106:W108"/>
    <mergeCell ref="X106:AA107"/>
    <mergeCell ref="D113:G113"/>
    <mergeCell ref="H113:K113"/>
    <mergeCell ref="L113:O113"/>
    <mergeCell ref="P113:S113"/>
    <mergeCell ref="T113:W113"/>
    <mergeCell ref="D114:G114"/>
    <mergeCell ref="H114:K114"/>
    <mergeCell ref="X127:AA128"/>
    <mergeCell ref="AK128:AL128"/>
    <mergeCell ref="X131:AA131"/>
    <mergeCell ref="AC131:AD131"/>
    <mergeCell ref="AE131:AG131"/>
    <mergeCell ref="AH131:AJ131"/>
    <mergeCell ref="S121:S123"/>
    <mergeCell ref="W121:W123"/>
    <mergeCell ref="X121:AA122"/>
    <mergeCell ref="AK122:AL122"/>
    <mergeCell ref="W124:W126"/>
    <mergeCell ref="X124:AA125"/>
    <mergeCell ref="AK125:AL125"/>
    <mergeCell ref="AK116:AL116"/>
    <mergeCell ref="S118:S120"/>
    <mergeCell ref="W118:W120"/>
    <mergeCell ref="X118:AA119"/>
    <mergeCell ref="AK119:AL119"/>
    <mergeCell ref="AK140:AL140"/>
    <mergeCell ref="W142:W144"/>
    <mergeCell ref="X142:AA143"/>
    <mergeCell ref="AK143:AL143"/>
    <mergeCell ref="X145:AA146"/>
    <mergeCell ref="AK146:AL146"/>
    <mergeCell ref="AK134:AL134"/>
    <mergeCell ref="O136:O138"/>
    <mergeCell ref="S136:S138"/>
    <mergeCell ref="W136:W138"/>
    <mergeCell ref="X136:AA137"/>
    <mergeCell ref="AK137:AL137"/>
    <mergeCell ref="X132:AA132"/>
    <mergeCell ref="K133:K135"/>
    <mergeCell ref="O133:O135"/>
    <mergeCell ref="S133:S135"/>
    <mergeCell ref="W133:W135"/>
    <mergeCell ref="X133:AA134"/>
    <mergeCell ref="X139:AA140"/>
    <mergeCell ref="BB179:BE180"/>
    <mergeCell ref="BO180:BP180"/>
    <mergeCell ref="AW182:AW184"/>
    <mergeCell ref="BB182:BE183"/>
    <mergeCell ref="BO183:BP183"/>
    <mergeCell ref="BB173:BE174"/>
    <mergeCell ref="BO174:BP174"/>
    <mergeCell ref="AW176:AW178"/>
    <mergeCell ref="BA176:BA178"/>
    <mergeCell ref="BB176:BE177"/>
    <mergeCell ref="BO177:BP177"/>
    <mergeCell ref="T182:W183"/>
    <mergeCell ref="AG183:AH183"/>
    <mergeCell ref="BB171:BE171"/>
    <mergeCell ref="BG171:BH171"/>
    <mergeCell ref="BI171:BK171"/>
    <mergeCell ref="BL171:BN171"/>
    <mergeCell ref="BB172:BE172"/>
    <mergeCell ref="AS173:AS175"/>
    <mergeCell ref="AW173:AW175"/>
    <mergeCell ref="BA173:BA175"/>
    <mergeCell ref="AG174:AH174"/>
    <mergeCell ref="AP176:AS178"/>
    <mergeCell ref="BL186:BN186"/>
    <mergeCell ref="BB187:BE187"/>
    <mergeCell ref="AS188:AS190"/>
    <mergeCell ref="AW188:AW190"/>
    <mergeCell ref="BA188:BA190"/>
    <mergeCell ref="BB188:BE189"/>
    <mergeCell ref="O197:O199"/>
    <mergeCell ref="T197:W198"/>
    <mergeCell ref="AG198:AH198"/>
    <mergeCell ref="BB186:BE186"/>
    <mergeCell ref="BG186:BH186"/>
    <mergeCell ref="BI186:BK186"/>
    <mergeCell ref="AW197:AW199"/>
    <mergeCell ref="BB197:BE198"/>
    <mergeCell ref="O191:O193"/>
    <mergeCell ref="S191:S193"/>
    <mergeCell ref="T191:W192"/>
    <mergeCell ref="AG192:AH192"/>
    <mergeCell ref="S194:S196"/>
    <mergeCell ref="T194:W195"/>
    <mergeCell ref="AG195:AH195"/>
    <mergeCell ref="T187:W187"/>
    <mergeCell ref="O188:O190"/>
    <mergeCell ref="S188:S190"/>
    <mergeCell ref="T188:W189"/>
    <mergeCell ref="AG189:AH189"/>
    <mergeCell ref="BO198:BP198"/>
    <mergeCell ref="T201:W201"/>
    <mergeCell ref="Y201:Z201"/>
    <mergeCell ref="AA201:AC201"/>
    <mergeCell ref="AD201:AF201"/>
    <mergeCell ref="T202:W202"/>
    <mergeCell ref="BL201:BN201"/>
    <mergeCell ref="BO189:BP189"/>
    <mergeCell ref="AW191:AW193"/>
    <mergeCell ref="BA191:BA193"/>
    <mergeCell ref="BB191:BE192"/>
    <mergeCell ref="BO192:BP192"/>
    <mergeCell ref="BA194:BA196"/>
    <mergeCell ref="BB194:BE195"/>
    <mergeCell ref="BO195:BP195"/>
    <mergeCell ref="K188:K190"/>
    <mergeCell ref="BA209:BA211"/>
    <mergeCell ref="BB209:BE210"/>
    <mergeCell ref="BO210:BP210"/>
    <mergeCell ref="BB212:BE213"/>
    <mergeCell ref="BO213:BP213"/>
    <mergeCell ref="BB203:BE204"/>
    <mergeCell ref="BO204:BP204"/>
    <mergeCell ref="AW206:AW208"/>
    <mergeCell ref="BA206:BA208"/>
    <mergeCell ref="BB206:BE207"/>
    <mergeCell ref="BO207:BP207"/>
    <mergeCell ref="O212:O214"/>
    <mergeCell ref="T212:W213"/>
    <mergeCell ref="AG213:AH213"/>
    <mergeCell ref="BB201:BE201"/>
    <mergeCell ref="BG201:BH201"/>
    <mergeCell ref="BI201:BK201"/>
    <mergeCell ref="BB202:BE202"/>
    <mergeCell ref="AS203:AS205"/>
    <mergeCell ref="AW203:AW205"/>
    <mergeCell ref="BA203:BA205"/>
    <mergeCell ref="AX212:BA214"/>
    <mergeCell ref="BB216:BE216"/>
    <mergeCell ref="BG216:BH216"/>
    <mergeCell ref="BI216:BK216"/>
    <mergeCell ref="BL216:BN216"/>
    <mergeCell ref="BB217:BE217"/>
    <mergeCell ref="AS218:AS220"/>
    <mergeCell ref="AW218:AW220"/>
    <mergeCell ref="BA218:BA220"/>
    <mergeCell ref="BB218:BE219"/>
    <mergeCell ref="S224:S226"/>
    <mergeCell ref="T224:W225"/>
    <mergeCell ref="AG225:AH225"/>
    <mergeCell ref="O227:O229"/>
    <mergeCell ref="T227:W228"/>
    <mergeCell ref="AG228:AH228"/>
    <mergeCell ref="T217:W217"/>
    <mergeCell ref="K218:K220"/>
    <mergeCell ref="O218:O220"/>
    <mergeCell ref="S218:S220"/>
    <mergeCell ref="T218:W219"/>
    <mergeCell ref="AG219:AH219"/>
    <mergeCell ref="BB227:BE228"/>
    <mergeCell ref="BO228:BP228"/>
    <mergeCell ref="T231:W231"/>
    <mergeCell ref="Y231:Z231"/>
    <mergeCell ref="AA231:AC231"/>
    <mergeCell ref="AD231:AF231"/>
    <mergeCell ref="BB231:BE231"/>
    <mergeCell ref="BG231:BH231"/>
    <mergeCell ref="BI231:BK231"/>
    <mergeCell ref="BL231:BN231"/>
    <mergeCell ref="BO219:BP219"/>
    <mergeCell ref="AW221:AW223"/>
    <mergeCell ref="BA221:BA223"/>
    <mergeCell ref="BB221:BE222"/>
    <mergeCell ref="BO222:BP222"/>
    <mergeCell ref="BA224:BA226"/>
    <mergeCell ref="BB224:BE225"/>
    <mergeCell ref="BO225:BP225"/>
    <mergeCell ref="BB232:BE232"/>
    <mergeCell ref="AS233:AS235"/>
    <mergeCell ref="AW233:AW235"/>
    <mergeCell ref="BA233:BA235"/>
    <mergeCell ref="BB233:BE234"/>
    <mergeCell ref="BO234:BP234"/>
    <mergeCell ref="S239:S241"/>
    <mergeCell ref="T239:W240"/>
    <mergeCell ref="AG240:AH240"/>
    <mergeCell ref="O242:O244"/>
    <mergeCell ref="T242:W243"/>
    <mergeCell ref="AG243:AH243"/>
    <mergeCell ref="K233:K235"/>
    <mergeCell ref="O233:O235"/>
    <mergeCell ref="S233:S235"/>
    <mergeCell ref="T233:W234"/>
    <mergeCell ref="AG234:AH234"/>
    <mergeCell ref="O236:O238"/>
    <mergeCell ref="S236:S238"/>
    <mergeCell ref="T236:W237"/>
    <mergeCell ref="AG237:AH237"/>
    <mergeCell ref="BB242:BE243"/>
    <mergeCell ref="BO243:BP243"/>
    <mergeCell ref="AW236:AW238"/>
    <mergeCell ref="BA236:BA238"/>
    <mergeCell ref="BB236:BE237"/>
    <mergeCell ref="BO237:BP237"/>
    <mergeCell ref="BA239:BA241"/>
    <mergeCell ref="BB239:BE240"/>
    <mergeCell ref="BO240:BP240"/>
    <mergeCell ref="BO270:BP270"/>
    <mergeCell ref="AW272:AW274"/>
    <mergeCell ref="BA272:BA274"/>
    <mergeCell ref="BB272:BE273"/>
    <mergeCell ref="BO273:BP273"/>
    <mergeCell ref="BA275:BA277"/>
    <mergeCell ref="BB275:BE276"/>
    <mergeCell ref="BO276:BP276"/>
    <mergeCell ref="AG279:AH279"/>
    <mergeCell ref="BB267:BE267"/>
    <mergeCell ref="BG267:BH267"/>
    <mergeCell ref="BI267:BK267"/>
    <mergeCell ref="BL267:BN267"/>
    <mergeCell ref="BB268:BE268"/>
    <mergeCell ref="AS269:AS271"/>
    <mergeCell ref="AW269:AW271"/>
    <mergeCell ref="BA269:BA271"/>
    <mergeCell ref="BB269:BE270"/>
    <mergeCell ref="AG270:AH270"/>
    <mergeCell ref="AW278:AW280"/>
    <mergeCell ref="BB278:BE279"/>
    <mergeCell ref="BO279:BP279"/>
    <mergeCell ref="BL282:BN282"/>
    <mergeCell ref="BA290:BA292"/>
    <mergeCell ref="BB290:BE291"/>
    <mergeCell ref="BO291:BP291"/>
    <mergeCell ref="AW293:AW295"/>
    <mergeCell ref="BB293:BE294"/>
    <mergeCell ref="BO294:BP294"/>
    <mergeCell ref="BB284:BE285"/>
    <mergeCell ref="BO285:BP285"/>
    <mergeCell ref="AW287:AW289"/>
    <mergeCell ref="BA287:BA289"/>
    <mergeCell ref="BB287:BE288"/>
    <mergeCell ref="BO288:BP288"/>
    <mergeCell ref="O293:O295"/>
    <mergeCell ref="T293:W294"/>
    <mergeCell ref="AG294:AH294"/>
    <mergeCell ref="BB282:BE282"/>
    <mergeCell ref="BG282:BH282"/>
    <mergeCell ref="BI282:BK282"/>
    <mergeCell ref="BB283:BE283"/>
    <mergeCell ref="AS284:AS286"/>
    <mergeCell ref="AW284:AW286"/>
    <mergeCell ref="BA284:BA286"/>
    <mergeCell ref="AX293:BA295"/>
    <mergeCell ref="BB297:BE297"/>
    <mergeCell ref="BG297:BH297"/>
    <mergeCell ref="BI297:BK297"/>
    <mergeCell ref="BL297:BN297"/>
    <mergeCell ref="BB298:BE298"/>
    <mergeCell ref="AS299:AS301"/>
    <mergeCell ref="AW299:AW301"/>
    <mergeCell ref="BA299:BA301"/>
    <mergeCell ref="BB299:BE300"/>
    <mergeCell ref="S305:S307"/>
    <mergeCell ref="T305:W306"/>
    <mergeCell ref="AG306:AH306"/>
    <mergeCell ref="O308:O310"/>
    <mergeCell ref="T308:W309"/>
    <mergeCell ref="AG309:AH309"/>
    <mergeCell ref="T298:W298"/>
    <mergeCell ref="K299:K301"/>
    <mergeCell ref="O299:O301"/>
    <mergeCell ref="S299:S301"/>
    <mergeCell ref="T299:W300"/>
    <mergeCell ref="AG300:AH300"/>
    <mergeCell ref="BB308:BE309"/>
    <mergeCell ref="BO309:BP309"/>
    <mergeCell ref="T312:W312"/>
    <mergeCell ref="Y312:Z312"/>
    <mergeCell ref="AA312:AC312"/>
    <mergeCell ref="AD312:AF312"/>
    <mergeCell ref="BB312:BE312"/>
    <mergeCell ref="BG312:BH312"/>
    <mergeCell ref="BI312:BK312"/>
    <mergeCell ref="BL312:BN312"/>
    <mergeCell ref="BO300:BP300"/>
    <mergeCell ref="AW302:AW304"/>
    <mergeCell ref="BA302:BA304"/>
    <mergeCell ref="BB302:BE303"/>
    <mergeCell ref="BO303:BP303"/>
    <mergeCell ref="BA305:BA307"/>
    <mergeCell ref="BB305:BE306"/>
    <mergeCell ref="BO306:BP306"/>
    <mergeCell ref="BB313:BE313"/>
    <mergeCell ref="AS314:AS316"/>
    <mergeCell ref="AW314:AW316"/>
    <mergeCell ref="BA314:BA316"/>
    <mergeCell ref="BB314:BE315"/>
    <mergeCell ref="BO315:BP315"/>
    <mergeCell ref="S320:S322"/>
    <mergeCell ref="T320:W321"/>
    <mergeCell ref="AG321:AH321"/>
    <mergeCell ref="O323:O325"/>
    <mergeCell ref="T323:W324"/>
    <mergeCell ref="AG324:AH324"/>
    <mergeCell ref="K314:K316"/>
    <mergeCell ref="O314:O316"/>
    <mergeCell ref="S314:S316"/>
    <mergeCell ref="T314:W315"/>
    <mergeCell ref="AG315:AH315"/>
    <mergeCell ref="O317:O319"/>
    <mergeCell ref="S317:S319"/>
    <mergeCell ref="T317:W318"/>
    <mergeCell ref="AG318:AH318"/>
    <mergeCell ref="BB323:BE324"/>
    <mergeCell ref="BO324:BP324"/>
    <mergeCell ref="BB350:BE350"/>
    <mergeCell ref="BG350:BH350"/>
    <mergeCell ref="BI350:BK350"/>
    <mergeCell ref="BL350:BN350"/>
    <mergeCell ref="AW317:AW319"/>
    <mergeCell ref="BA317:BA319"/>
    <mergeCell ref="BB317:BE318"/>
    <mergeCell ref="BO318:BP318"/>
    <mergeCell ref="BA320:BA322"/>
    <mergeCell ref="BB320:BE321"/>
    <mergeCell ref="BO321:BP321"/>
    <mergeCell ref="AL339:BE340"/>
    <mergeCell ref="BB361:BE362"/>
    <mergeCell ref="BO362:BP362"/>
    <mergeCell ref="T365:W365"/>
    <mergeCell ref="Y365:Z365"/>
    <mergeCell ref="AA365:AC365"/>
    <mergeCell ref="AD365:AF365"/>
    <mergeCell ref="AW355:AW357"/>
    <mergeCell ref="BA355:BA357"/>
    <mergeCell ref="BB355:BE356"/>
    <mergeCell ref="BO356:BP356"/>
    <mergeCell ref="BA358:BA360"/>
    <mergeCell ref="BB358:BE359"/>
    <mergeCell ref="BO359:BP359"/>
    <mergeCell ref="BB351:BE351"/>
    <mergeCell ref="AS352:AS354"/>
    <mergeCell ref="AW352:AW354"/>
    <mergeCell ref="BA352:BA354"/>
    <mergeCell ref="BB352:BE353"/>
    <mergeCell ref="BO353:BP353"/>
    <mergeCell ref="T358:W359"/>
    <mergeCell ref="G5:L5"/>
    <mergeCell ref="M5:T5"/>
    <mergeCell ref="M6:T6"/>
    <mergeCell ref="G6:L6"/>
    <mergeCell ref="G14:L14"/>
    <mergeCell ref="M14:T14"/>
    <mergeCell ref="G15:L15"/>
    <mergeCell ref="C15:E15"/>
    <mergeCell ref="C14:E14"/>
    <mergeCell ref="C6:E6"/>
    <mergeCell ref="C5:E5"/>
    <mergeCell ref="T370:W371"/>
    <mergeCell ref="AG371:AH371"/>
    <mergeCell ref="S373:S375"/>
    <mergeCell ref="T373:W374"/>
    <mergeCell ref="AG374:AH374"/>
    <mergeCell ref="O376:O378"/>
    <mergeCell ref="T376:W377"/>
    <mergeCell ref="AG377:AH377"/>
    <mergeCell ref="T366:W366"/>
    <mergeCell ref="K367:K369"/>
    <mergeCell ref="O367:O369"/>
    <mergeCell ref="S367:S369"/>
    <mergeCell ref="T367:W368"/>
    <mergeCell ref="AG368:AH368"/>
    <mergeCell ref="S358:S360"/>
    <mergeCell ref="O361:O363"/>
    <mergeCell ref="K352:K354"/>
    <mergeCell ref="O352:O354"/>
    <mergeCell ref="S352:S354"/>
    <mergeCell ref="O355:O357"/>
    <mergeCell ref="S355:S357"/>
    <mergeCell ref="AM15:AR15"/>
    <mergeCell ref="AS15:AZ15"/>
    <mergeCell ref="AM5:AR5"/>
    <mergeCell ref="AS5:AZ5"/>
    <mergeCell ref="AM6:AR6"/>
    <mergeCell ref="AS6:AZ6"/>
    <mergeCell ref="AM14:AR14"/>
    <mergeCell ref="AS14:AZ14"/>
    <mergeCell ref="M15:T15"/>
    <mergeCell ref="V5:AA5"/>
    <mergeCell ref="AB5:AI5"/>
    <mergeCell ref="V6:AA6"/>
    <mergeCell ref="AB6:AI6"/>
    <mergeCell ref="V14:AA14"/>
    <mergeCell ref="AB14:AI14"/>
    <mergeCell ref="V15:AA15"/>
    <mergeCell ref="AB15:AI15"/>
  </mergeCells>
  <phoneticPr fontId="25"/>
  <printOptions horizontalCentered="1" verticalCentered="1"/>
  <pageMargins left="3.937007874015748E-2" right="0" top="0.19685039370078741" bottom="0" header="0.31496062992125984" footer="0.31496062992125984"/>
  <pageSetup paperSize="9" scale="67" fitToHeight="0" orientation="portrait" verticalDpi="300" r:id="rId1"/>
  <headerFooter alignWithMargins="0"/>
  <rowBreaks count="4" manualBreakCount="4">
    <brk id="74" max="60" man="1"/>
    <brk id="147" max="60" man="1"/>
    <brk id="245" max="60" man="1"/>
    <brk id="327" max="6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今井康浩</cp:lastModifiedBy>
  <cp:lastPrinted>2023-07-16T12:53:50Z</cp:lastPrinted>
  <dcterms:created xsi:type="dcterms:W3CDTF">2014-07-09T14:43:49Z</dcterms:created>
  <dcterms:modified xsi:type="dcterms:W3CDTF">2023-07-16T13:07:06Z</dcterms:modified>
</cp:coreProperties>
</file>